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tabRatio="864" activeTab="1"/>
  </bookViews>
  <sheets>
    <sheet name="тит лист БУ" sheetId="1" r:id="rId1"/>
    <sheet name="раздел 1 свод" sheetId="2" r:id="rId2"/>
    <sheet name="р 1 фин год" sheetId="3" r:id="rId3"/>
    <sheet name="р 1 1й план год" sheetId="4" r:id="rId4"/>
    <sheet name="р1 2й план год" sheetId="5" r:id="rId5"/>
    <sheet name="за пределами план пер" sheetId="6" r:id="rId6"/>
    <sheet name="раздел 2" sheetId="7" r:id="rId7"/>
    <sheet name="Доходы 120" sheetId="8" r:id="rId8"/>
    <sheet name="Доходы 130" sheetId="9" r:id="rId9"/>
    <sheet name="Доходы 140" sheetId="10" r:id="rId10"/>
    <sheet name="Доходы 150" sheetId="11" r:id="rId11"/>
    <sheet name="Налоги 180" sheetId="12" r:id="rId12"/>
    <sheet name="Доходы 400" sheetId="13" r:id="rId13"/>
    <sheet name="Прочие поступления" sheetId="14" r:id="rId14"/>
    <sheet name="Прочие выплаты" sheetId="15" r:id="rId15"/>
  </sheets>
  <definedNames>
    <definedName name="_xlnm._FilterDatabase" localSheetId="2" hidden="1">'р 1 фин год'!$A$8:$I$164</definedName>
    <definedName name="_xlnm.Print_Titles" localSheetId="6">'раздел 2'!$3:$8</definedName>
    <definedName name="_xlnm.Print_Area" localSheetId="2">'р 1 фин год'!$A$1:$S$160</definedName>
    <definedName name="_xlnm.Print_Area" localSheetId="4">'р1 2й план год'!$A$1:$Q$165</definedName>
    <definedName name="_xlnm.Print_Area" localSheetId="6">'раздел 2'!$A$1:$CV$84</definedName>
  </definedNames>
  <calcPr fullCalcOnLoad="1"/>
</workbook>
</file>

<file path=xl/sharedStrings.xml><?xml version="1.0" encoding="utf-8"?>
<sst xmlns="http://schemas.openxmlformats.org/spreadsheetml/2006/main" count="4556" uniqueCount="701">
  <si>
    <t>Наименование показателя</t>
  </si>
  <si>
    <t>в том числе:</t>
  </si>
  <si>
    <t>всего:</t>
  </si>
  <si>
    <t>Х</t>
  </si>
  <si>
    <t>(подпись)</t>
  </si>
  <si>
    <t>(расшифровка подписи)</t>
  </si>
  <si>
    <t>Исполнитель</t>
  </si>
  <si>
    <t xml:space="preserve"> </t>
  </si>
  <si>
    <t>Всего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</si>
  <si>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</si>
  <si>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</si>
  <si>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</si>
  <si>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основных средств</t>
  </si>
  <si>
    <t>остаток прошлых лет</t>
  </si>
  <si>
    <t>субсидия текущего года</t>
  </si>
  <si>
    <t>субсидия 1</t>
  </si>
  <si>
    <t>субсидия 2</t>
  </si>
  <si>
    <t>…</t>
  </si>
  <si>
    <t>поступления от оказания услуг (выполнения работ) на платной основе и от иной приносящей доход деятельности</t>
  </si>
  <si>
    <t>1.1</t>
  </si>
  <si>
    <t>1.2</t>
  </si>
  <si>
    <t>2.1</t>
  </si>
  <si>
    <t>2.2</t>
  </si>
  <si>
    <t>Год</t>
  </si>
  <si>
    <t>начала</t>
  </si>
  <si>
    <t>закупки</t>
  </si>
  <si>
    <t>на 20</t>
  </si>
  <si>
    <t xml:space="preserve"> г.</t>
  </si>
  <si>
    <t>финансовый</t>
  </si>
  <si>
    <t>планового</t>
  </si>
  <si>
    <t>год</t>
  </si>
  <si>
    <t>периода</t>
  </si>
  <si>
    <t>0001</t>
  </si>
  <si>
    <t>х</t>
  </si>
  <si>
    <t>1</t>
  </si>
  <si>
    <t>2</t>
  </si>
  <si>
    <t>3</t>
  </si>
  <si>
    <t>4</t>
  </si>
  <si>
    <t>Код строки</t>
  </si>
  <si>
    <t xml:space="preserve">Код строки
</t>
  </si>
  <si>
    <t>субсидии, предоставляемые в соответствии с абзацем вторым пункта 1 статьи 78.1 Бюджетного кодекса Российской Федерации</t>
  </si>
  <si>
    <t>Код по бюджетной классификации Российской Федерации</t>
  </si>
  <si>
    <t>Объем финансового обеспечения,, руб. (с точностью до двух знаков после запятой - 0,00)</t>
  </si>
  <si>
    <t>субсидия на финансовое обеспечение выполнения государственного задания из бюджета субъекта Российской Федерации</t>
  </si>
  <si>
    <t>111, 119</t>
  </si>
  <si>
    <t xml:space="preserve">доходы от оказания платных услуг (работ) </t>
  </si>
  <si>
    <t>Приложение</t>
  </si>
  <si>
    <t>к Требованиям к составлению и утверждению плана финансово-хозяйственной
деятельности государственного (муниципального) учреждения, утвержденным
приказом Министерства финансов Российской Федерации
от 31 августа 2018 г. № 186н</t>
  </si>
  <si>
    <t>(рекомендуемый образец)</t>
  </si>
  <si>
    <t>Утверждаю</t>
  </si>
  <si>
    <t>(наименование должности уполномоченного лица)</t>
  </si>
  <si>
    <t>"</t>
  </si>
  <si>
    <t>План финансово-хозяйственной деятельности на 20</t>
  </si>
  <si>
    <t>(на 20</t>
  </si>
  <si>
    <t>г. и плановый период 20</t>
  </si>
  <si>
    <t>и 20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</si>
  <si>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</si>
  <si>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</si>
  <si>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</si>
  <si>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</si>
  <si>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</si>
  <si>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</si>
  <si>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</si>
  <si>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</si>
  <si>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</si>
  <si>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</si>
  <si>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</si>
  <si>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</si>
  <si>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</si>
  <si>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0002</t>
  </si>
  <si>
    <t>Доходы, всего:</t>
  </si>
  <si>
    <t>1000</t>
  </si>
  <si>
    <t>1100</t>
  </si>
  <si>
    <t>1110</t>
  </si>
  <si>
    <t>1200</t>
  </si>
  <si>
    <t>1210</t>
  </si>
  <si>
    <t>1220</t>
  </si>
  <si>
    <t>доходы от штрафов, пеней, иных сумм принудительного изъятия, всего</t>
  </si>
  <si>
    <t>1300</t>
  </si>
  <si>
    <t>1310</t>
  </si>
  <si>
    <t>безвозмездные денежные поступления, всего</t>
  </si>
  <si>
    <t>1400</t>
  </si>
  <si>
    <t>1500</t>
  </si>
  <si>
    <t>1510</t>
  </si>
  <si>
    <t>1900</t>
  </si>
  <si>
    <t>1980</t>
  </si>
  <si>
    <t>1981</t>
  </si>
  <si>
    <t>2000</t>
  </si>
  <si>
    <t>2100</t>
  </si>
  <si>
    <t>2110</t>
  </si>
  <si>
    <t>2120</t>
  </si>
  <si>
    <t>2200</t>
  </si>
  <si>
    <t>2210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</si>
  <si>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</si>
  <si>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</si>
  <si>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</si>
  <si>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2230</t>
  </si>
  <si>
    <t>2300</t>
  </si>
  <si>
    <t>2400</t>
  </si>
  <si>
    <t>2500</t>
  </si>
  <si>
    <t>2600</t>
  </si>
  <si>
    <t>2610</t>
  </si>
  <si>
    <t>2620</t>
  </si>
  <si>
    <t>3000</t>
  </si>
  <si>
    <t>3010</t>
  </si>
  <si>
    <t>3020</t>
  </si>
  <si>
    <t>3030</t>
  </si>
  <si>
    <t>4000</t>
  </si>
  <si>
    <t>4010</t>
  </si>
  <si>
    <t>Аналитический код</t>
  </si>
  <si>
    <t>10.1</t>
  </si>
  <si>
    <t>10.2</t>
  </si>
  <si>
    <t>доходы от оказания услуг, работ, компенсаций затрат учреждений,
 всего:</t>
  </si>
  <si>
    <t>доходы от компенсации затрат</t>
  </si>
  <si>
    <t>1230</t>
  </si>
  <si>
    <t>доходы по условным арендным платежам</t>
  </si>
  <si>
    <t>доходы бюджета от возврата дебиторской задолженности прошлых лет</t>
  </si>
  <si>
    <t>1240</t>
  </si>
  <si>
    <t>1250</t>
  </si>
  <si>
    <t>1120</t>
  </si>
  <si>
    <t>1130</t>
  </si>
  <si>
    <t>1320</t>
  </si>
  <si>
    <t>1330</t>
  </si>
  <si>
    <t>1410</t>
  </si>
  <si>
    <t>1420</t>
  </si>
  <si>
    <t>1910</t>
  </si>
  <si>
    <t>1920</t>
  </si>
  <si>
    <t>1930</t>
  </si>
  <si>
    <t>1940</t>
  </si>
  <si>
    <t>1941</t>
  </si>
  <si>
    <t>1942</t>
  </si>
  <si>
    <t>Расходы, всего:</t>
  </si>
  <si>
    <t>2101</t>
  </si>
  <si>
    <t>2111</t>
  </si>
  <si>
    <t>2112</t>
  </si>
  <si>
    <t>2121</t>
  </si>
  <si>
    <t>2122</t>
  </si>
  <si>
    <t>2123</t>
  </si>
  <si>
    <t>2211.1</t>
  </si>
  <si>
    <t>2211.2</t>
  </si>
  <si>
    <t>2211.3</t>
  </si>
  <si>
    <t>2211.4</t>
  </si>
  <si>
    <t>2321</t>
  </si>
  <si>
    <t>2322</t>
  </si>
  <si>
    <t>налоги, пошлины и сборы</t>
  </si>
  <si>
    <t>штрафы за нарушение законодательства
о налогах и сборах, законодательства о страховых взносах</t>
  </si>
  <si>
    <t>штрафы за нарушение законодательства
о закупках и нарушение условий контрактов (договоров)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</si>
  <si>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</si>
  <si>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</si>
  <si>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</si>
  <si>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2611</t>
  </si>
  <si>
    <t>2612</t>
  </si>
  <si>
    <t>2613</t>
  </si>
  <si>
    <t>2621</t>
  </si>
  <si>
    <t>2622</t>
  </si>
  <si>
    <t>2623</t>
  </si>
  <si>
    <t>2624</t>
  </si>
  <si>
    <t>2625</t>
  </si>
  <si>
    <t>2627</t>
  </si>
  <si>
    <t>2628</t>
  </si>
  <si>
    <t>2629</t>
  </si>
  <si>
    <t>262А</t>
  </si>
  <si>
    <t>262Б</t>
  </si>
  <si>
    <t>2240</t>
  </si>
  <si>
    <t>2520</t>
  </si>
  <si>
    <t>2521</t>
  </si>
  <si>
    <t>2522</t>
  </si>
  <si>
    <t>в том числе:                                                                   доходы от собственности, всего</t>
  </si>
  <si>
    <t xml:space="preserve">     доходы от операционной аренды</t>
  </si>
  <si>
    <t xml:space="preserve">     доходы от финансовой аренды</t>
  </si>
  <si>
    <t xml:space="preserve">     иные доходы от собственности</t>
  </si>
  <si>
    <t>в том числе:                                                              субсидия на финансовое обеспечение выполнения государственного задания</t>
  </si>
  <si>
    <t>в том числе:                                                                      доходы от штрафных санкций за нарушение законодательства о закупках и нарушение условий контрактов (договоров)</t>
  </si>
  <si>
    <t>доходы от штрафных санкций по долговым обязательствам</t>
  </si>
  <si>
    <t>страховые возмещения</t>
  </si>
  <si>
    <t>поступления текущего характера бюджетным и автономным учреждениям от сектора государственного управления (Иные субсидии, предоставленные из бюджета)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</si>
  <si>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</si>
  <si>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прочие доходы, всего</t>
  </si>
  <si>
    <t>1520</t>
  </si>
  <si>
    <t>доходы от операций с активами, всего</t>
  </si>
  <si>
    <t>из них: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</si>
  <si>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 xml:space="preserve">     в том числе:</t>
  </si>
  <si>
    <t xml:space="preserve">     уменьшение стоимости прочих оборотных ценностей (материалов)</t>
  </si>
  <si>
    <t xml:space="preserve">     уменьшение стоимости прочих материальных запасов</t>
  </si>
  <si>
    <t>в том числе:                                                          оплата труда</t>
  </si>
  <si>
    <t xml:space="preserve">     заработная плата</t>
  </si>
  <si>
    <t xml:space="preserve">     социальные пособия и компенсации персоналу в денежной форме</t>
  </si>
  <si>
    <t>в том числе:                                                                                      на выплаты персоналу, всего:</t>
  </si>
  <si>
    <t xml:space="preserve">     из них оплата труда,взносы по обязательному социальному страхованию на выплаты по оплате труда работников и иные выплаты работникам учреждения</t>
  </si>
  <si>
    <t>прочие выплаты персоналу, в том числе компенсационного характера</t>
  </si>
  <si>
    <t>2124</t>
  </si>
  <si>
    <t>2125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</si>
  <si>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</si>
  <si>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 xml:space="preserve">     прочие несоциальные выплаты персоналу в денежной форме</t>
  </si>
  <si>
    <t xml:space="preserve">     прочие несоциальные выплаты персоналу в натуральной форме</t>
  </si>
  <si>
    <t xml:space="preserve">     транспортные услуги </t>
  </si>
  <si>
    <t xml:space="preserve">     прочие работы, услуги</t>
  </si>
  <si>
    <t xml:space="preserve">     на выплаты по оплате труда</t>
  </si>
  <si>
    <t xml:space="preserve">     увеличение стоимости мягкого инвентаря</t>
  </si>
  <si>
    <t>социальные и иные выплаты населению, всего</t>
  </si>
  <si>
    <t>в том числе:                                                               социальные выплаты гражданам, кроме публичных нормативных социальных выплат</t>
  </si>
  <si>
    <t>из них:                                                                                пособия, компенсации и иные социальные выплаты гражданам, кроме публичных нормативных обязательств</t>
  </si>
  <si>
    <t xml:space="preserve">     социальная поддержка в виде частичного возмещения стоимости питания студентам</t>
  </si>
  <si>
    <t xml:space="preserve">     социальная поддержка детей-сирот и детей, оставшихся без попечения родителей</t>
  </si>
  <si>
    <t xml:space="preserve">      пенсии, пособия, выплачиваемые работодателями, нанимателями бывшим работникам в денежной форме</t>
  </si>
  <si>
    <t xml:space="preserve">      социальные пособия и компенсации персоналу в денежной форме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</si>
  <si>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культуры, искусства</t>
  </si>
  <si>
    <t>уплата налогов, сборов и иных платежей, всего:</t>
  </si>
  <si>
    <t>2310</t>
  </si>
  <si>
    <t>2311</t>
  </si>
  <si>
    <t>2312</t>
  </si>
  <si>
    <t xml:space="preserve">     уплата земельного налога</t>
  </si>
  <si>
    <t xml:space="preserve">     уплата налога на имущество</t>
  </si>
  <si>
    <t xml:space="preserve">     в том числе:                                      </t>
  </si>
  <si>
    <t>из них:                                                                              налог на имущество организаций
и земельный налог</t>
  </si>
  <si>
    <t xml:space="preserve">     транспортный налог</t>
  </si>
  <si>
    <t xml:space="preserve">     прочие налоги и сборы</t>
  </si>
  <si>
    <t>уплата штрафов (в том числе административных), пеней, иных платежей</t>
  </si>
  <si>
    <t>2320</t>
  </si>
  <si>
    <t>2330</t>
  </si>
  <si>
    <t>2331</t>
  </si>
  <si>
    <t>2332</t>
  </si>
  <si>
    <t>2333</t>
  </si>
  <si>
    <t>2334</t>
  </si>
  <si>
    <t>2335</t>
  </si>
  <si>
    <t>2336</t>
  </si>
  <si>
    <t>из них:                                                                                взносы в международные организации</t>
  </si>
  <si>
    <t>2410</t>
  </si>
  <si>
    <t>безвозмездные перечисления организациям и физическим лицам, всего</t>
  </si>
  <si>
    <t>исполнение судебных актов Российской Федерации и мировых соглашений по возмещению вреда,  причиненного в результате деятельности учреждения</t>
  </si>
  <si>
    <t>прочие выплаты (кроме расходов на закупку товаров, работ, услуг)</t>
  </si>
  <si>
    <t>в том числе: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</si>
  <si>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из них:                                                                             работы, услуги по содержанию имущества</t>
  </si>
  <si>
    <t xml:space="preserve">прочие работы, услуги </t>
  </si>
  <si>
    <t>услуги, работы для целей капитальных вложений</t>
  </si>
  <si>
    <t>2614</t>
  </si>
  <si>
    <t>увеличение стоимости основных средств</t>
  </si>
  <si>
    <t>прочую закупку товаров, работ и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</si>
  <si>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</si>
  <si>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</si>
  <si>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</si>
  <si>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</si>
  <si>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</si>
  <si>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 xml:space="preserve">     из них</t>
  </si>
  <si>
    <t xml:space="preserve">     оплата труда по договорам ГПХ</t>
  </si>
  <si>
    <t>страхование</t>
  </si>
  <si>
    <t>увеличение стоимости нематериальных активов</t>
  </si>
  <si>
    <t xml:space="preserve">увеличение стоимости материальных запасов </t>
  </si>
  <si>
    <t>2626</t>
  </si>
  <si>
    <t>2626.1</t>
  </si>
  <si>
    <t>262Б.8</t>
  </si>
  <si>
    <t xml:space="preserve">     увеличение стоимости лекарственных препаратов и материалов, применяемых в медицинских целях</t>
  </si>
  <si>
    <t xml:space="preserve">     увеличение стоимости продуктов питания</t>
  </si>
  <si>
    <t xml:space="preserve">     увеличение стоимости строительных материалов</t>
  </si>
  <si>
    <t xml:space="preserve">     увеличение стоимости горюче-смазочных материалов</t>
  </si>
  <si>
    <t xml:space="preserve">     увеличение стоимости прочих оборотных запасов (материалов)</t>
  </si>
  <si>
    <t xml:space="preserve">     увеличение стоимости материальных запасов для целей капитальных вложений</t>
  </si>
  <si>
    <t xml:space="preserve">     увеличение стоимости прочих материальных запасов однократного применения</t>
  </si>
  <si>
    <t>10.3</t>
  </si>
  <si>
    <r>
      <t>в том числе:                                                                          налог на прибыль</t>
    </r>
    <r>
      <rPr>
        <vertAlign val="superscript"/>
        <sz val="9"/>
        <rFont val="Times New Roman"/>
        <family val="1"/>
      </rPr>
      <t>8</t>
    </r>
  </si>
  <si>
    <t>из них:                                                                                     возврат в бюджет средств субсидии</t>
  </si>
  <si>
    <t>Сумма</t>
  </si>
  <si>
    <t>текущий</t>
  </si>
  <si>
    <t xml:space="preserve"> периода</t>
  </si>
  <si>
    <t>первый год</t>
  </si>
  <si>
    <t>второй год</t>
  </si>
  <si>
    <t>за пределами планового периода</t>
  </si>
  <si>
    <t>в том числе:                                                                                                          доходы от собственности, всего</t>
  </si>
  <si>
    <t>в том числе:                                                                                                             субсидия на финансовое обеспечение выполнения государственного задания</t>
  </si>
  <si>
    <t>в том числе:                                                                                                                  доходы от штрафных санкций за нарушение законодательства о закупках и нарушение условий контрактов (договоров)</t>
  </si>
  <si>
    <t>в том числе:                                                                                                                       на выплаты персоналу, всего:</t>
  </si>
  <si>
    <t>в том числе:                                                                                                                    оплата труда</t>
  </si>
  <si>
    <t>в том числе:                                                                                          социальные выплаты гражданам, кроме публичных нормативных социальных выплат</t>
  </si>
  <si>
    <t>из них:                                                                                                              пособия, компенсации и иные социальные выплаты гражданам, кроме публичных нормативных обязательств</t>
  </si>
  <si>
    <t>из них:                                                                                                                     налог на имущество организаций и земельный налог</t>
  </si>
  <si>
    <t>из них:                                                                                                                      взносы в международные организации</t>
  </si>
  <si>
    <t>в том числе: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</si>
  <si>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из них:                                                                                                                           работы, услуги по содержанию имущества</t>
  </si>
  <si>
    <t>из них:                                                                                                                возврат в бюджет средств субсидии</t>
  </si>
  <si>
    <t xml:space="preserve">«
</t>
  </si>
  <si>
    <t>Полное наименование учреждения</t>
  </si>
  <si>
    <t>Единица измерения:</t>
  </si>
  <si>
    <t>руб</t>
  </si>
  <si>
    <t>1. Расчет объема поступлений доходов от собственности</t>
  </si>
  <si>
    <t>Код 
строки</t>
  </si>
  <si>
    <t>Сумма, руб</t>
  </si>
  <si>
    <t>5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</si>
  <si>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</si>
  <si>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0100</t>
  </si>
  <si>
    <t>Плата по соглашениям об установлении сервитута</t>
  </si>
  <si>
    <t>0200</t>
  </si>
  <si>
    <t>Доходы в виде процентов по депозитам автономных учреждений в кредитных организациях</t>
  </si>
  <si>
    <t>0300</t>
  </si>
  <si>
    <t>Доходы в виде процентов по остаткам средств на счетах автономных учреждений в кредитных организациях</t>
  </si>
  <si>
    <t>0400</t>
  </si>
  <si>
    <t>Проценты, полученные от предоставления займов</t>
  </si>
  <si>
    <t>0500</t>
  </si>
  <si>
    <t>Проценты по иным финансовым инструментам</t>
  </si>
  <si>
    <t>0600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</si>
  <si>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бюджетным и автономным учреждениям</t>
  </si>
  <si>
    <t>0700</t>
  </si>
  <si>
    <t>Доходы от распоряжения правами на результаты интеллектуальной деятельности и средствами индивидуализации</t>
  </si>
  <si>
    <t>0800</t>
  </si>
  <si>
    <t>Прочие поступления от использования имущества, находящегося в оперативном управлении бюджетных и автономных учреждений</t>
  </si>
  <si>
    <t>0900</t>
  </si>
  <si>
    <t>9000</t>
  </si>
  <si>
    <t>2. Детализированные расчеты плановых поступлений доходов от собственности</t>
  </si>
  <si>
    <t>2.1. Расчет плановых поступлений в виде арендной либо иной платы за передачу в возмездное пользование государственного и муниципального имущества</t>
  </si>
  <si>
    <t>Наименование объекта</t>
  </si>
  <si>
    <t>Плата (тариф) арендной платы 
за единицу площади (объект)</t>
  </si>
  <si>
    <t>Планируемый объем предоставления имущества 
в аренду (в натуральных показателях)</t>
  </si>
  <si>
    <t>Объем планируемых поступлений</t>
  </si>
  <si>
    <t>Недвижимое имущество, всего</t>
  </si>
  <si>
    <t>Здание А</t>
  </si>
  <si>
    <t>0101</t>
  </si>
  <si>
    <t>Здание Б</t>
  </si>
  <si>
    <t>0102</t>
  </si>
  <si>
    <t>Движимое имущество, всего</t>
  </si>
  <si>
    <t>0201</t>
  </si>
  <si>
    <t>0202</t>
  </si>
  <si>
    <t>Итого</t>
  </si>
  <si>
    <t>2.2. Расчет плановых поступлений в виде платы по соглашениям об установлении сервитута</t>
  </si>
  <si>
    <t>Планируемый объем  имущества предоставленного в пользование по соглашению 
о сервитуте  (в натуральных показателях)</t>
  </si>
  <si>
    <t>0003</t>
  </si>
  <si>
    <t>2.3. Расчет плановых поступлений в виде процентов по депозитам автономных учреждений в кредитных организациях</t>
  </si>
  <si>
    <t>среднегодовой объем средств, на которые начисляются проценты</t>
  </si>
  <si>
    <t>ставка размещения, 
%</t>
  </si>
  <si>
    <t>сумма доходов в виде процентов</t>
  </si>
  <si>
    <t>2.4. Расчет плановых поступлений в виде процентов по остаткам средств на счетах автономных учреждений в кредитных организациях</t>
  </si>
  <si>
    <t>2.5. Расчет плановых поступлений в виде процентов, полученных от предоставления займов</t>
  </si>
  <si>
    <t>2.6. Расчет плановых поступлений в виде процентов по иным финансовым инструментам</t>
  </si>
  <si>
    <t>2.7. Расчет плановых поступлений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</si>
  <si>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Размер прибыли на акцию (долю участия)</t>
  </si>
  <si>
    <t>Количество акций (размер участия, доля)</t>
  </si>
  <si>
    <t>Общий объем планируемых поступлений дивидендов 
(прибыли на долю участия)</t>
  </si>
  <si>
    <t>Поступления в виде прибыли, приходящейся на доли в уставных (складочных) капиталах хозяйственных товариществ и обществ, дивидендов по акциям, принадлежащим  бюджетным и автономным учреждениям, всего</t>
  </si>
  <si>
    <t>2.8. Расчет плановых поступлений в виде доходов от распоряжения правами на результаты интеллектуальной деятельности и средствами индивидуализации</t>
  </si>
  <si>
    <t>Плата за 1 объект</t>
  </si>
  <si>
    <t>Планируемый объем предоставления 
прав на использование объектов 
интелектуальной собственности</t>
  </si>
  <si>
    <t>Доходы от распоряжения правами на результаты интеллектуальной деятельности, всего</t>
  </si>
  <si>
    <t>2.9. Расчет плановых поступлений в виде прочих поступлений от использования имущества, находящегося в оперативном управлении бюджетных и автономных учреждений</t>
  </si>
  <si>
    <t>Плата (тариф) за единицу (объект)</t>
  </si>
  <si>
    <t>Планируемый объем предоставления прав 
на использование объектов собственности</t>
  </si>
  <si>
    <t>Доходы от собственности, всего</t>
  </si>
  <si>
    <t>Руководитель</t>
  </si>
  <si>
    <t>(уполномоченное лицо)</t>
  </si>
  <si>
    <t>(должность)</t>
  </si>
  <si>
    <t>(фамилия, инициалы)</t>
  </si>
  <si>
    <t>(телефон)</t>
  </si>
  <si>
    <t>1. Расчет объема плановых поступлений от оказания услуг, работ, компенсации затрат учреждений</t>
  </si>
  <si>
    <t>Возмещение расходов по решению судов (возмещение судебных издержек)</t>
  </si>
  <si>
    <t>Прочие доходы от компенсации затрат бюджетных и автономных учреждений</t>
  </si>
  <si>
    <t>Доходы, поступающие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</si>
  <si>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2. Детализированные расчеты поступлений от оказания платных  услуг (работ), компенсации затрат учреждений</t>
  </si>
  <si>
    <t>Наименование услуги (работы)</t>
  </si>
  <si>
    <t>Плата (тариф) за единицу услуги (работы)</t>
  </si>
  <si>
    <t>Планируемый объем оказания услуг 
(выполнения работ)</t>
  </si>
  <si>
    <t>Общий объем планируемых поступлений</t>
  </si>
  <si>
    <t>2.1.1. Справочно: сведения о нормативных правовых (правовых) актах, устанавливающих размер платы (тарифа) и (или) порядок ее (его) расчета</t>
  </si>
  <si>
    <t>вид</t>
  </si>
  <si>
    <t>номер</t>
  </si>
  <si>
    <t>наименование</t>
  </si>
  <si>
    <t>2.5. Расчет плановых поступлений от возмещения расходов по решению судов (возмещения судебных издержек)</t>
  </si>
  <si>
    <t>2.6. Расчет плановых поступлений в виде прочих поступлений от компенсации затрат бюджетных и автономных учреждений</t>
  </si>
  <si>
    <t>2.7. Расчет плановых поступлений  в порядке возмещения расходов, понесенных в связи с эксплуатацией имущества, находящегося в оперативном управлении  бюджетных и автономных учреждений</t>
  </si>
  <si>
    <t>Планируемый объем объектов, 
предоставляемых в пользование</t>
  </si>
  <si>
    <t>Поступления в порядке возмещения расходов, понесенных в связи с эксплуатацией имущества, находящегося в оперативном управлении бюджетных и автономных учреждений, всего</t>
  </si>
  <si>
    <t>рубли</t>
  </si>
  <si>
    <r>
      <t>на  20</t>
    </r>
    <r>
      <rPr>
        <i/>
        <sz val="11"/>
        <rFont val="Times New Roman"/>
        <family val="1"/>
      </rPr>
      <t xml:space="preserve"> 20</t>
    </r>
    <r>
      <rPr>
        <sz val="11"/>
        <rFont val="Times New Roman"/>
        <family val="1"/>
      </rPr>
      <t xml:space="preserve">  год
(на текщий 
финансовый год)</t>
    </r>
  </si>
  <si>
    <r>
      <t xml:space="preserve">на  20 </t>
    </r>
    <r>
      <rPr>
        <i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  год 
(на первый год 
планового периода)</t>
    </r>
  </si>
  <si>
    <r>
      <t xml:space="preserve">на  20 </t>
    </r>
    <r>
      <rPr>
        <i/>
        <sz val="11"/>
        <rFont val="Times New Roman"/>
        <family val="1"/>
      </rPr>
      <t xml:space="preserve">22 </t>
    </r>
    <r>
      <rPr>
        <sz val="11"/>
        <rFont val="Times New Roman"/>
        <family val="1"/>
      </rPr>
      <t xml:space="preserve"> год 
(на второй год 
планового периода)</t>
    </r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</si>
  <si>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</si>
  <si>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</si>
  <si>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1. Расчет объема поступлений от операций с активами</t>
  </si>
  <si>
    <t>0301</t>
  </si>
  <si>
    <t>0302</t>
  </si>
  <si>
    <t>0401</t>
  </si>
  <si>
    <t>0402</t>
  </si>
  <si>
    <t>№</t>
  </si>
  <si>
    <t>п/п</t>
  </si>
  <si>
    <t>строк</t>
  </si>
  <si>
    <r>
      <t xml:space="preserve">на 20 </t>
    </r>
    <r>
      <rPr>
        <i/>
        <sz val="9"/>
        <rFont val="Times New Roman"/>
        <family val="1"/>
      </rPr>
      <t>21</t>
    </r>
    <r>
      <rPr>
        <sz val="9"/>
        <rFont val="Times New Roman"/>
        <family val="1"/>
      </rPr>
      <t xml:space="preserve"> г.</t>
    </r>
  </si>
  <si>
    <t>за пре-</t>
  </si>
  <si>
    <t>(текущий</t>
  </si>
  <si>
    <t>(первый год</t>
  </si>
  <si>
    <t>(второй год</t>
  </si>
  <si>
    <t>делами</t>
  </si>
  <si>
    <t>год)</t>
  </si>
  <si>
    <t>периода)</t>
  </si>
  <si>
    <t>26000</t>
  </si>
  <si>
    <t>1.1.</t>
  </si>
  <si>
    <t>26100</t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</si>
  <si>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</si>
  <si>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</si>
  <si>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</si>
  <si>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</si>
  <si>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</si>
  <si>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</si>
  <si>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</si>
  <si>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t>1.2.</t>
  </si>
  <si>
    <t>по контрактам (договорам), планируемым к заключению в соответствующем</t>
  </si>
  <si>
    <t>26200</t>
  </si>
  <si>
    <t>финансовом году без применения норм Федерального закона № 44-ФЗ</t>
  </si>
  <si>
    <t>1.3.</t>
  </si>
  <si>
    <t>по контрактам (договорам), заключенным до начала текущего финансового года с уче-</t>
  </si>
  <si>
    <t>26300</t>
  </si>
  <si>
    <t>1.4.</t>
  </si>
  <si>
    <t>26400</t>
  </si>
  <si>
    <t>финансовом году с учетом требований Федерального закона № 44-ФЗ и Федерального</t>
  </si>
  <si>
    <t>1.4.1.</t>
  </si>
  <si>
    <t>26410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</si>
  <si>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</si>
  <si>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</si>
  <si>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1.4.1.1.</t>
  </si>
  <si>
    <t>26411</t>
  </si>
  <si>
    <t>в соответствии с Федеральным законом № 44-ФЗ</t>
  </si>
  <si>
    <t>1.4.1.2.</t>
  </si>
  <si>
    <t>26412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</si>
  <si>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</si>
  <si>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</si>
  <si>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</si>
  <si>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</si>
  <si>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1.4.2.1.</t>
  </si>
  <si>
    <t>26421</t>
  </si>
  <si>
    <t>1.4.2.2.</t>
  </si>
  <si>
    <t>26422</t>
  </si>
  <si>
    <t>1.4.3.</t>
  </si>
  <si>
    <t>26430</t>
  </si>
  <si>
    <t>1.4.4.</t>
  </si>
  <si>
    <t>за счет средств обязательного медицинского страхования</t>
  </si>
  <si>
    <t>26440</t>
  </si>
  <si>
    <t>1.4.4.1.</t>
  </si>
  <si>
    <t>26441</t>
  </si>
  <si>
    <t>1.4.4.2.</t>
  </si>
  <si>
    <t>26442</t>
  </si>
  <si>
    <t>1.4.5.</t>
  </si>
  <si>
    <t>за счет прочих источников финансового обеспечения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</si>
  <si>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</si>
  <si>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</si>
  <si>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</si>
  <si>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</si>
  <si>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</si>
  <si>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</si>
  <si>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</si>
  <si>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</si>
  <si>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</si>
  <si>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</si>
  <si>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</si>
  <si>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</si>
  <si>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</si>
  <si>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</si>
  <si>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</si>
  <si>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</si>
  <si>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Руководитель учреждения</t>
  </si>
  <si>
    <t>(уполномоченное лицо учреждения)</t>
  </si>
  <si>
    <t>«</t>
  </si>
  <si>
    <t>»</t>
  </si>
  <si>
    <t>1430</t>
  </si>
  <si>
    <t>Поступления текущего характера от других бюджетов бюджетной системы Российской Федерации</t>
  </si>
  <si>
    <t xml:space="preserve">Руководитель учреждения </t>
  </si>
  <si>
    <t xml:space="preserve">Главный бухгалтер учреждения </t>
  </si>
  <si>
    <t>из них:                                                                                                                                        увеличение остатков денежных средств за счет возврата дебиторской задолженности прошлых лет</t>
  </si>
  <si>
    <t xml:space="preserve">Наименование учреждения </t>
  </si>
  <si>
    <t>Министр культуры Саратовской области</t>
  </si>
  <si>
    <t>Т.А. Гаранина</t>
  </si>
  <si>
    <t>Министерство культуры Саратовской области</t>
  </si>
  <si>
    <t>019</t>
  </si>
  <si>
    <r>
      <t xml:space="preserve"> годов</t>
    </r>
    <r>
      <rPr>
        <b/>
        <sz val="11"/>
        <rFont val="Times New Roman"/>
        <family val="1"/>
      </rPr>
      <t>)</t>
    </r>
  </si>
  <si>
    <t>21</t>
  </si>
  <si>
    <t>22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</si>
  <si>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</si>
  <si>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в том числе:                                                                           оплата труда</t>
  </si>
  <si>
    <t>из них:                                                                              налог на имущество организаций и земельный налог</t>
  </si>
  <si>
    <t>Приложение №  2
к плану финансово-хозяйственной деятельности 
государственного учреждения</t>
  </si>
  <si>
    <t xml:space="preserve">1. Расчет объема плановых поступлений доходов от штрафов, пеней, неустойки, возмещения ущерба </t>
  </si>
  <si>
    <t>Доходы от штрафов, пеней и неустойки за нарушение законодательства Российской 
Федерации о контрактной системе в сфере закупок товаров, работ, услуг для 
обеспечения государственных нужд и нарушение условий контрактов (договоров)</t>
  </si>
  <si>
    <t>по основаниям</t>
  </si>
  <si>
    <t>Доходы от возмещения ущерба в соответствии с законодательством Российской 
Федерации</t>
  </si>
  <si>
    <t>Приложение №  3
к плану финансово-хозяйственной деятельности 
государственного учреждения</t>
  </si>
  <si>
    <t>1. Расчет объема плановых поступлений доходов  от безвозмездных денежных поступлений</t>
  </si>
  <si>
    <r>
      <t xml:space="preserve">Код аналитической группы подвида доходов </t>
    </r>
    <r>
      <rPr>
        <b/>
        <sz val="11"/>
        <rFont val="Times New Roman"/>
        <family val="1"/>
      </rPr>
      <t>120</t>
    </r>
  </si>
  <si>
    <r>
      <t xml:space="preserve">Код аналитической группы подвида доходов </t>
    </r>
    <r>
      <rPr>
        <b/>
        <sz val="11"/>
        <rFont val="Times New Roman"/>
        <family val="1"/>
      </rPr>
      <t>130</t>
    </r>
  </si>
  <si>
    <r>
      <t xml:space="preserve">Код аналитической группы подвида доходов </t>
    </r>
    <r>
      <rPr>
        <b/>
        <sz val="11"/>
        <rFont val="Times New Roman"/>
        <family val="1"/>
      </rPr>
      <t>140</t>
    </r>
  </si>
  <si>
    <r>
      <t xml:space="preserve">Код аналитической группы подвида доходов </t>
    </r>
    <r>
      <rPr>
        <b/>
        <sz val="11"/>
        <rFont val="Times New Roman"/>
        <family val="1"/>
      </rPr>
      <t>150</t>
    </r>
  </si>
  <si>
    <t>Поступления в форме грантов от физических и юридических лиц</t>
  </si>
  <si>
    <t xml:space="preserve">Поступления в форме грантов, предоставляемых в форме субсидий из бюджета </t>
  </si>
  <si>
    <t>Поступления в форме пожервований от физических и юридических лиц</t>
  </si>
  <si>
    <t>Иные безвозмездные денежные поступления</t>
  </si>
  <si>
    <t>3.1</t>
  </si>
  <si>
    <t>3.2</t>
  </si>
  <si>
    <t>4.1</t>
  </si>
  <si>
    <t>4.2</t>
  </si>
  <si>
    <t>Приложение №  4
к плану финансово-хозяйственной деятельности 
государственного учреждения</t>
  </si>
  <si>
    <r>
      <t xml:space="preserve">Код аналитической группы подвида доходов </t>
    </r>
    <r>
      <rPr>
        <b/>
        <sz val="11"/>
        <rFont val="Times New Roman"/>
        <family val="1"/>
      </rPr>
      <t>180</t>
    </r>
  </si>
  <si>
    <t>Приложение №  5
к плану финансово-хозяйственной деятельности 
государственного учреждения</t>
  </si>
  <si>
    <t>Приложение №  6
к плану финансово-хозяйственной деятельности 
государственного учреждения</t>
  </si>
  <si>
    <r>
      <t xml:space="preserve">Код аналитической группы подвида доходов </t>
    </r>
    <r>
      <rPr>
        <b/>
        <sz val="11"/>
        <rFont val="Times New Roman"/>
        <family val="1"/>
      </rPr>
      <t>400</t>
    </r>
  </si>
  <si>
    <t>целевая субсидия 1</t>
  </si>
  <si>
    <t>целевая субсидия 2</t>
  </si>
  <si>
    <t>Выплаты, уменьшающие доход, всего</t>
  </si>
  <si>
    <t>в том числе:                                                                                                            налог на прибыль</t>
  </si>
  <si>
    <t>Прочие выплаты, всего</t>
  </si>
  <si>
    <t>прочие налоги, уменьшающие доход</t>
  </si>
  <si>
    <t>налог на добавленную стоимость</t>
  </si>
  <si>
    <t>расходы на закупку товаров, работ,  услуг, всего</t>
  </si>
  <si>
    <t>прочие поступления, всего</t>
  </si>
  <si>
    <t>Остаток средств на конец  текущего финансового года</t>
  </si>
  <si>
    <t>Остаток средств на начало текущего финансового года</t>
  </si>
  <si>
    <t>в том числе:                                                                          налог на прибыль</t>
  </si>
  <si>
    <t>Раздел 2. Сведения по выплатам на закупки товаров, работ, услуг</t>
  </si>
  <si>
    <t>Выплаты на закупку товаров, работ, услуг, всего</t>
  </si>
  <si>
    <t>2011, № 30, ст. 4571; 2018, № 32, ст. 5135) (далее — Федеральный закон № 223-ФЗ)</t>
  </si>
  <si>
    <t>и Федерального закона № 223-ФЗ</t>
  </si>
  <si>
    <t>том требований Федерального закона № 44-ФЗ и Федерального закона № 223-ФЗ</t>
  </si>
  <si>
    <t>закона № 223-ФЗ</t>
  </si>
  <si>
    <t>за счет субсидий, предоставляемых на осуществление капитальных вложений</t>
  </si>
  <si>
    <t>в соответствии с Федеральным законом № 44-ФЗ, по соответствующему году закупки</t>
  </si>
  <si>
    <t xml:space="preserve">1. Расчет объема прочих поступлений </t>
  </si>
  <si>
    <t>Доходы от возврата дебиторской задолженности прошлых лет</t>
  </si>
  <si>
    <t>по контрагентам (основаниям)</t>
  </si>
  <si>
    <t>Объем планируемых поступлений, руб.</t>
  </si>
  <si>
    <t>Приложение №  7
к плану финансово-хозяйственной деятельности 
государственного учреждения</t>
  </si>
  <si>
    <r>
      <t>Обоснования (расчеты) плановых показателей по прочим выплатам
на  20</t>
    </r>
    <r>
      <rPr>
        <b/>
        <i/>
        <sz val="11"/>
        <rFont val="Times New Roman"/>
        <family val="1"/>
      </rPr>
      <t xml:space="preserve"> 20</t>
    </r>
    <r>
      <rPr>
        <b/>
        <sz val="11"/>
        <rFont val="Times New Roman"/>
        <family val="1"/>
      </rPr>
      <t xml:space="preserve"> год и на плановый период 20 </t>
    </r>
    <r>
      <rPr>
        <b/>
        <i/>
        <sz val="11"/>
        <rFont val="Times New Roman"/>
        <family val="1"/>
      </rPr>
      <t>21</t>
    </r>
    <r>
      <rPr>
        <b/>
        <sz val="11"/>
        <rFont val="Times New Roman"/>
        <family val="1"/>
      </rPr>
      <t xml:space="preserve"> и 20 </t>
    </r>
    <r>
      <rPr>
        <b/>
        <i/>
        <sz val="11"/>
        <rFont val="Times New Roman"/>
        <family val="1"/>
      </rPr>
      <t>22</t>
    </r>
    <r>
      <rPr>
        <b/>
        <sz val="11"/>
        <rFont val="Times New Roman"/>
        <family val="1"/>
      </rPr>
      <t xml:space="preserve">  годов </t>
    </r>
  </si>
  <si>
    <t>1. Расчет объема прочих выплат</t>
  </si>
  <si>
    <t>Объем расходов, руб.</t>
  </si>
  <si>
    <t>Уменьшение остатков денежных средств за счет возврата в бюджет средств субсидии, предоставленной учреждению на финансовое обеспечение выполнения государственного задания</t>
  </si>
  <si>
    <t>Уменьшение остатков денежных средств за счет возврата в бюджет средств субсидии, предоставленной учреждению на иные цели</t>
  </si>
  <si>
    <t>Уменьшение остатков денежных средств за счет возврата в бюджет средств субсидии, предоставленной учреждению на капитальные вложения</t>
  </si>
  <si>
    <t>Прочие выбытия денежных средств</t>
  </si>
  <si>
    <t>Субсидии на финансовое обеспечение выполнения государственного  задания за счет средств федерального бюджета (бюджета субъекта Российской Федерации, местного бюджета)</t>
  </si>
  <si>
    <t>Доходы от реализации неиспользуемого имущества (основных средств), ед. изм.</t>
  </si>
  <si>
    <t>Планируемый объем реализации имущества(в натуральных показателях)</t>
  </si>
  <si>
    <t>Стоимость реализации единицы объема имущества, руб.</t>
  </si>
  <si>
    <t>Доходы от возмещения ущерба, выявленного в связи с недостачей основных средств</t>
  </si>
  <si>
    <t>Доходы от реализации материальных запасов</t>
  </si>
  <si>
    <t>поступления от реализации …</t>
  </si>
  <si>
    <t>0303</t>
  </si>
  <si>
    <t>0304</t>
  </si>
  <si>
    <t>Доходы от возмещения ущерба, выявленного в связи с недостачей материальных запасов</t>
  </si>
  <si>
    <t>1.1 Расчет объема поступлений от выбытий основных средств</t>
  </si>
  <si>
    <t>Доходы от выбытий основных средств</t>
  </si>
  <si>
    <t>1.1 Расчет объема поступлений от выбытий материальных запасов</t>
  </si>
  <si>
    <t>Доходы от выбытий материальных запасов</t>
  </si>
  <si>
    <t>Доходы от оказания услуг, выполнения работ</t>
  </si>
  <si>
    <t>2.1. Расчет плановых поступлений на обеспечение выполнения установленного государственного  задания</t>
  </si>
  <si>
    <t>2.2. Расчет плановых поступлений от оказания услуг, выполнения работ</t>
  </si>
  <si>
    <t>к плану финансово-хозяйственной деятельности государственного учреждения</t>
  </si>
  <si>
    <t>Налог на прибыль</t>
  </si>
  <si>
    <t>Налог на добавленную стоимость</t>
  </si>
  <si>
    <t>Прочие налоги, уменьшающие доход</t>
  </si>
  <si>
    <t>Ставка, %</t>
  </si>
  <si>
    <t>Размер налоговой базы, руб.</t>
  </si>
  <si>
    <t>Сумма, руб.</t>
  </si>
  <si>
    <t>1. Расчет выплат, уменьшающих доход</t>
  </si>
  <si>
    <t xml:space="preserve">в том числе:                                                                                                                 </t>
  </si>
  <si>
    <t xml:space="preserve">в том числе:                                                            </t>
  </si>
  <si>
    <t>в том числе:                                                                     оплата труда</t>
  </si>
  <si>
    <t>в том числе:                                                                    оплата труда</t>
  </si>
  <si>
    <t>в том числе:                                                                                доходы от штрафных санкций за нарушение законодательства о закупках и нарушение условий контрактов (договоров)</t>
  </si>
  <si>
    <t>в том числе:                                                                           субсидия на финансовое обеспечение выполнения государственного задания</t>
  </si>
  <si>
    <t>затраты на уплату налогов</t>
  </si>
  <si>
    <t>уплата земельного налога</t>
  </si>
  <si>
    <t>уплата налога на имущество</t>
  </si>
  <si>
    <t>транспортный налог</t>
  </si>
  <si>
    <t xml:space="preserve">коэффициент выравнивания </t>
  </si>
  <si>
    <t>0004</t>
  </si>
  <si>
    <t>0005</t>
  </si>
  <si>
    <t>0006</t>
  </si>
  <si>
    <t>0007</t>
  </si>
  <si>
    <t>Объем базовых нормативных затрат</t>
  </si>
  <si>
    <t>Объем финансового обеспечения выполнения госзадания</t>
  </si>
  <si>
    <t>арендная плата за пользование земельными участками и другими обособленными природными объектами</t>
  </si>
  <si>
    <t>262В</t>
  </si>
  <si>
    <t>262В.1</t>
  </si>
  <si>
    <t>262В.2</t>
  </si>
  <si>
    <t>262В.3</t>
  </si>
  <si>
    <t>262В.4</t>
  </si>
  <si>
    <t>262В.5</t>
  </si>
  <si>
    <t>262В.6</t>
  </si>
  <si>
    <t>262В.7</t>
  </si>
  <si>
    <t>прочие доходы от сумм принудительного изъятия</t>
  </si>
  <si>
    <t>1340</t>
  </si>
  <si>
    <t>иные выплаты населению</t>
  </si>
  <si>
    <t xml:space="preserve">Код по бюджетной классификации Российской Федерации
</t>
  </si>
  <si>
    <t>1.3.1</t>
  </si>
  <si>
    <t>26310</t>
  </si>
  <si>
    <t>из них:</t>
  </si>
  <si>
    <t>26310.1</t>
  </si>
  <si>
    <t>1.3.2</t>
  </si>
  <si>
    <t>26320</t>
  </si>
  <si>
    <t>26421.1</t>
  </si>
  <si>
    <t>26430.1</t>
  </si>
  <si>
    <t>26451.1</t>
  </si>
  <si>
    <t>Внутренние привлеченные заимствования</t>
  </si>
  <si>
    <t>Уменьшение задолженности по внутренним привлеченным заимствованиям</t>
  </si>
  <si>
    <t xml:space="preserve">     увеличение стоимости основных средств</t>
  </si>
  <si>
    <t>Приложение № 10</t>
  </si>
  <si>
    <t>2420</t>
  </si>
  <si>
    <t>гранты в форме субсидии автономным учреждениям</t>
  </si>
  <si>
    <t>2523</t>
  </si>
  <si>
    <r>
      <t xml:space="preserve">     в том числе:                                                                                                               </t>
    </r>
    <r>
      <rPr>
        <sz val="9"/>
        <color indexed="10"/>
        <rFont val="Times New Roman"/>
        <family val="1"/>
      </rPr>
      <t>штрафы за нарушение законодательства
о закупках и нарушение условий контрактов (договоров)</t>
    </r>
  </si>
  <si>
    <r>
      <t>Обоснования (расчеты) плановых показателей по поступлениям доходов от собственности
на  20</t>
    </r>
    <r>
      <rPr>
        <b/>
        <u val="single"/>
        <sz val="11"/>
        <rFont val="Times New Roman"/>
        <family val="1"/>
      </rPr>
      <t xml:space="preserve"> </t>
    </r>
    <r>
      <rPr>
        <b/>
        <i/>
        <u val="single"/>
        <sz val="11"/>
        <rFont val="Times New Roman"/>
        <family val="1"/>
      </rPr>
      <t>21</t>
    </r>
    <r>
      <rPr>
        <b/>
        <u val="single"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 xml:space="preserve"> год и на плановый период 20 </t>
    </r>
    <r>
      <rPr>
        <b/>
        <i/>
        <u val="single"/>
        <sz val="11"/>
        <rFont val="Times New Roman"/>
        <family val="1"/>
      </rPr>
      <t>22</t>
    </r>
    <r>
      <rPr>
        <b/>
        <sz val="11"/>
        <rFont val="Times New Roman"/>
        <family val="1"/>
      </rPr>
      <t xml:space="preserve"> и </t>
    </r>
    <r>
      <rPr>
        <b/>
        <i/>
        <sz val="11"/>
        <rFont val="Times New Roman"/>
        <family val="1"/>
      </rPr>
      <t xml:space="preserve">20 </t>
    </r>
    <r>
      <rPr>
        <b/>
        <i/>
        <u val="single"/>
        <sz val="11"/>
        <rFont val="Times New Roman"/>
        <family val="1"/>
      </rPr>
      <t>23</t>
    </r>
    <r>
      <rPr>
        <b/>
        <sz val="11"/>
        <rFont val="Times New Roman"/>
        <family val="1"/>
      </rPr>
      <t xml:space="preserve"> годов </t>
    </r>
  </si>
  <si>
    <r>
      <t xml:space="preserve">на  20 </t>
    </r>
    <r>
      <rPr>
        <i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  год
(на текущий финансовый год)</t>
    </r>
  </si>
  <si>
    <r>
      <t xml:space="preserve">на  20 </t>
    </r>
    <r>
      <rPr>
        <i/>
        <sz val="11"/>
        <rFont val="Times New Roman"/>
        <family val="1"/>
      </rPr>
      <t>22</t>
    </r>
    <r>
      <rPr>
        <sz val="11"/>
        <rFont val="Times New Roman"/>
        <family val="1"/>
      </rPr>
      <t xml:space="preserve"> год 
(на первый год 
планового периода)</t>
    </r>
  </si>
  <si>
    <r>
      <t xml:space="preserve">на  20 </t>
    </r>
    <r>
      <rPr>
        <i/>
        <sz val="11"/>
        <rFont val="Times New Roman"/>
        <family val="1"/>
      </rPr>
      <t>23</t>
    </r>
    <r>
      <rPr>
        <sz val="11"/>
        <rFont val="Times New Roman"/>
        <family val="1"/>
      </rPr>
      <t xml:space="preserve"> год 
(на второй год 
планового периода)</t>
    </r>
  </si>
  <si>
    <r>
      <t xml:space="preserve">на  20 </t>
    </r>
    <r>
      <rPr>
        <i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 год
(на текущий 
финансовый год)</t>
    </r>
  </si>
  <si>
    <r>
      <t xml:space="preserve">на  20 </t>
    </r>
    <r>
      <rPr>
        <i/>
        <sz val="11"/>
        <rFont val="Times New Roman"/>
        <family val="1"/>
      </rPr>
      <t>22</t>
    </r>
    <r>
      <rPr>
        <sz val="11"/>
        <rFont val="Times New Roman"/>
        <family val="1"/>
      </rPr>
      <t xml:space="preserve"> год
(на первый год планового периода)</t>
    </r>
  </si>
  <si>
    <r>
      <t xml:space="preserve">на  20 </t>
    </r>
    <r>
      <rPr>
        <i/>
        <sz val="11"/>
        <rFont val="Times New Roman"/>
        <family val="1"/>
      </rPr>
      <t xml:space="preserve">23 </t>
    </r>
    <r>
      <rPr>
        <sz val="11"/>
        <rFont val="Times New Roman"/>
        <family val="1"/>
      </rPr>
      <t>год
(на второй год планового периода)</t>
    </r>
  </si>
  <si>
    <r>
      <t xml:space="preserve">на 20 </t>
    </r>
    <r>
      <rPr>
        <i/>
        <sz val="11"/>
        <rFont val="Times New Roman"/>
        <family val="1"/>
      </rPr>
      <t xml:space="preserve">21 </t>
    </r>
    <r>
      <rPr>
        <sz val="11"/>
        <rFont val="Times New Roman"/>
        <family val="1"/>
      </rPr>
      <t>год 
(текущий финансовый год)</t>
    </r>
  </si>
  <si>
    <r>
      <t xml:space="preserve">на 20 </t>
    </r>
    <r>
      <rPr>
        <i/>
        <sz val="11"/>
        <rFont val="Times New Roman"/>
        <family val="1"/>
      </rPr>
      <t>22</t>
    </r>
    <r>
      <rPr>
        <sz val="11"/>
        <rFont val="Times New Roman"/>
        <family val="1"/>
      </rPr>
      <t xml:space="preserve">  год 
(первый год планового периода)</t>
    </r>
  </si>
  <si>
    <r>
      <t xml:space="preserve">на 20 </t>
    </r>
    <r>
      <rPr>
        <i/>
        <sz val="11"/>
        <rFont val="Times New Roman"/>
        <family val="1"/>
      </rPr>
      <t xml:space="preserve">23 </t>
    </r>
    <r>
      <rPr>
        <sz val="11"/>
        <rFont val="Times New Roman"/>
        <family val="1"/>
      </rPr>
      <t>год 
(второй год планового периода)</t>
    </r>
  </si>
  <si>
    <r>
      <t xml:space="preserve">на  20 </t>
    </r>
    <r>
      <rPr>
        <i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 год
(на текущий финансовый год)</t>
    </r>
  </si>
  <si>
    <r>
      <t xml:space="preserve">на  20 </t>
    </r>
    <r>
      <rPr>
        <i/>
        <sz val="11"/>
        <rFont val="Times New Roman"/>
        <family val="1"/>
      </rPr>
      <t>22</t>
    </r>
    <r>
      <rPr>
        <sz val="11"/>
        <rFont val="Times New Roman"/>
        <family val="1"/>
      </rPr>
      <t xml:space="preserve"> год 
(на первый год планового периода)</t>
    </r>
  </si>
  <si>
    <r>
      <t xml:space="preserve">на  20 </t>
    </r>
    <r>
      <rPr>
        <i/>
        <sz val="11"/>
        <rFont val="Times New Roman"/>
        <family val="1"/>
      </rPr>
      <t xml:space="preserve">23 </t>
    </r>
    <r>
      <rPr>
        <sz val="11"/>
        <rFont val="Times New Roman"/>
        <family val="1"/>
      </rPr>
      <t>год 
(на второй год планового периода)</t>
    </r>
  </si>
  <si>
    <r>
      <t>на  20</t>
    </r>
    <r>
      <rPr>
        <i/>
        <sz val="11"/>
        <rFont val="Times New Roman"/>
        <family val="1"/>
      </rPr>
      <t xml:space="preserve"> 23</t>
    </r>
    <r>
      <rPr>
        <sz val="11"/>
        <rFont val="Times New Roman"/>
        <family val="1"/>
      </rPr>
      <t xml:space="preserve"> год
(на второй год планового периода)</t>
    </r>
  </si>
  <si>
    <r>
      <t xml:space="preserve">на  20 </t>
    </r>
    <r>
      <rPr>
        <i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  год
(на текущий 
финансовый год)</t>
    </r>
  </si>
  <si>
    <r>
      <t>на  20</t>
    </r>
    <r>
      <rPr>
        <i/>
        <sz val="11"/>
        <rFont val="Times New Roman"/>
        <family val="1"/>
      </rPr>
      <t xml:space="preserve"> 22 </t>
    </r>
    <r>
      <rPr>
        <sz val="11"/>
        <rFont val="Times New Roman"/>
        <family val="1"/>
      </rPr>
      <t xml:space="preserve"> год 
(на первый год 
планового периода)</t>
    </r>
  </si>
  <si>
    <r>
      <t xml:space="preserve">на  20 </t>
    </r>
    <r>
      <rPr>
        <i/>
        <sz val="11"/>
        <rFont val="Times New Roman"/>
        <family val="1"/>
      </rPr>
      <t>23</t>
    </r>
    <r>
      <rPr>
        <sz val="11"/>
        <rFont val="Times New Roman"/>
        <family val="1"/>
      </rPr>
      <t xml:space="preserve">  год 
(на второй год 
планового периода)</t>
    </r>
  </si>
  <si>
    <r>
      <t>на  20</t>
    </r>
    <r>
      <rPr>
        <i/>
        <sz val="11"/>
        <rFont val="Times New Roman"/>
        <family val="1"/>
      </rPr>
      <t xml:space="preserve"> 22 </t>
    </r>
    <r>
      <rPr>
        <sz val="11"/>
        <rFont val="Times New Roman"/>
        <family val="1"/>
      </rPr>
      <t xml:space="preserve"> год 
(на первый год  планового периода)</t>
    </r>
  </si>
  <si>
    <r>
      <t xml:space="preserve">на  20 </t>
    </r>
    <r>
      <rPr>
        <i/>
        <sz val="11"/>
        <rFont val="Times New Roman"/>
        <family val="1"/>
      </rPr>
      <t>23</t>
    </r>
    <r>
      <rPr>
        <sz val="11"/>
        <rFont val="Times New Roman"/>
        <family val="1"/>
      </rPr>
      <t xml:space="preserve">  год 
(на второй год планового периода)</t>
    </r>
  </si>
  <si>
    <r>
      <t xml:space="preserve">на  20 </t>
    </r>
    <r>
      <rPr>
        <i/>
        <sz val="11"/>
        <rFont val="Times New Roman"/>
        <family val="1"/>
      </rPr>
      <t xml:space="preserve">23 </t>
    </r>
    <r>
      <rPr>
        <sz val="11"/>
        <rFont val="Times New Roman"/>
        <family val="1"/>
      </rPr>
      <t>год 
(на второй год 
планового периода)</t>
    </r>
  </si>
  <si>
    <t>5.1</t>
  </si>
  <si>
    <t>5.2</t>
  </si>
  <si>
    <t>6.1</t>
  </si>
  <si>
    <t>6.2</t>
  </si>
  <si>
    <r>
      <t>Обоснования (расчеты) плановых показателей по выплатам, уменьшающим доход
на  20</t>
    </r>
    <r>
      <rPr>
        <b/>
        <i/>
        <sz val="11"/>
        <rFont val="Times New Roman"/>
        <family val="1"/>
      </rPr>
      <t xml:space="preserve"> 21</t>
    </r>
    <r>
      <rPr>
        <b/>
        <sz val="11"/>
        <rFont val="Times New Roman"/>
        <family val="1"/>
      </rPr>
      <t xml:space="preserve"> год и на плановый период 20 </t>
    </r>
    <r>
      <rPr>
        <b/>
        <i/>
        <sz val="11"/>
        <rFont val="Times New Roman"/>
        <family val="1"/>
      </rPr>
      <t>22</t>
    </r>
    <r>
      <rPr>
        <b/>
        <sz val="11"/>
        <rFont val="Times New Roman"/>
        <family val="1"/>
      </rPr>
      <t xml:space="preserve"> и 20 </t>
    </r>
    <r>
      <rPr>
        <b/>
        <i/>
        <sz val="11"/>
        <rFont val="Times New Roman"/>
        <family val="1"/>
      </rPr>
      <t>23</t>
    </r>
    <r>
      <rPr>
        <b/>
        <sz val="11"/>
        <rFont val="Times New Roman"/>
        <family val="1"/>
      </rPr>
      <t xml:space="preserve">  годов </t>
    </r>
  </si>
  <si>
    <t>на  20 21  год
(на текщий финансовый год)</t>
  </si>
  <si>
    <t>на  20 22  год 
(на первый год планового периода)</t>
  </si>
  <si>
    <t>на  20 23  год (на второй год 
планового периода)</t>
  </si>
  <si>
    <r>
      <t xml:space="preserve">Обоснования (расчеты) плановых показателей по поступлениям от операций с активами
на  20 </t>
    </r>
    <r>
      <rPr>
        <b/>
        <i/>
        <sz val="11"/>
        <rFont val="Times New Roman"/>
        <family val="1"/>
      </rPr>
      <t>21</t>
    </r>
    <r>
      <rPr>
        <b/>
        <sz val="11"/>
        <rFont val="Times New Roman"/>
        <family val="1"/>
      </rPr>
      <t xml:space="preserve"> год и на плановый период 20 </t>
    </r>
    <r>
      <rPr>
        <b/>
        <i/>
        <sz val="11"/>
        <rFont val="Times New Roman"/>
        <family val="1"/>
      </rPr>
      <t>22</t>
    </r>
    <r>
      <rPr>
        <b/>
        <sz val="11"/>
        <rFont val="Times New Roman"/>
        <family val="1"/>
      </rPr>
      <t xml:space="preserve"> и 20 </t>
    </r>
    <r>
      <rPr>
        <b/>
        <i/>
        <sz val="11"/>
        <rFont val="Times New Roman"/>
        <family val="1"/>
      </rPr>
      <t>23</t>
    </r>
    <r>
      <rPr>
        <b/>
        <sz val="11"/>
        <rFont val="Times New Roman"/>
        <family val="1"/>
      </rPr>
      <t xml:space="preserve">  годов </t>
    </r>
  </si>
  <si>
    <r>
      <t xml:space="preserve">на  20 </t>
    </r>
    <r>
      <rPr>
        <i/>
        <sz val="11"/>
        <rFont val="Times New Roman"/>
        <family val="1"/>
      </rPr>
      <t>21</t>
    </r>
    <r>
      <rPr>
        <sz val="11"/>
        <rFont val="Times New Roman"/>
        <family val="1"/>
      </rPr>
      <t xml:space="preserve"> год
(на очередной 
финансовый год)</t>
    </r>
  </si>
  <si>
    <r>
      <t xml:space="preserve">на  20 </t>
    </r>
    <r>
      <rPr>
        <i/>
        <sz val="11"/>
        <rFont val="Times New Roman"/>
        <family val="1"/>
      </rPr>
      <t xml:space="preserve">23 </t>
    </r>
    <r>
      <rPr>
        <sz val="11"/>
        <rFont val="Times New Roman"/>
        <family val="1"/>
      </rPr>
      <t xml:space="preserve"> год 
(на второй год 
планового периода)</t>
    </r>
  </si>
  <si>
    <t>на  20 21  год
(на текщий 
финансовый год)</t>
  </si>
  <si>
    <t>на  20 22  год 
(на первый год 
планового периода)</t>
  </si>
  <si>
    <t>на  20 23  год 
(на второй год 
планового периода)</t>
  </si>
  <si>
    <r>
      <t>Обоснования (расчеты) плановых показателей по прочим поступлениям
на  20</t>
    </r>
    <r>
      <rPr>
        <b/>
        <i/>
        <sz val="11"/>
        <rFont val="Times New Roman"/>
        <family val="1"/>
      </rPr>
      <t xml:space="preserve"> 21</t>
    </r>
    <r>
      <rPr>
        <b/>
        <sz val="11"/>
        <rFont val="Times New Roman"/>
        <family val="1"/>
      </rPr>
      <t xml:space="preserve"> год и на плановый период 20 </t>
    </r>
    <r>
      <rPr>
        <b/>
        <i/>
        <sz val="11"/>
        <rFont val="Times New Roman"/>
        <family val="1"/>
      </rPr>
      <t>22</t>
    </r>
    <r>
      <rPr>
        <b/>
        <sz val="11"/>
        <rFont val="Times New Roman"/>
        <family val="1"/>
      </rPr>
      <t xml:space="preserve"> и 20 </t>
    </r>
    <r>
      <rPr>
        <b/>
        <i/>
        <sz val="11"/>
        <rFont val="Times New Roman"/>
        <family val="1"/>
      </rPr>
      <t>23</t>
    </r>
    <r>
      <rPr>
        <b/>
        <sz val="11"/>
        <rFont val="Times New Roman"/>
        <family val="1"/>
      </rPr>
      <t xml:space="preserve">  годов </t>
    </r>
  </si>
  <si>
    <r>
      <t>на  20</t>
    </r>
    <r>
      <rPr>
        <i/>
        <sz val="11"/>
        <rFont val="Times New Roman"/>
        <family val="1"/>
      </rPr>
      <t xml:space="preserve"> 21</t>
    </r>
    <r>
      <rPr>
        <sz val="11"/>
        <rFont val="Times New Roman"/>
        <family val="1"/>
      </rPr>
      <t xml:space="preserve">  год
(на текщий 
финансовый год)</t>
    </r>
  </si>
  <si>
    <r>
      <t xml:space="preserve">на  20 </t>
    </r>
    <r>
      <rPr>
        <i/>
        <sz val="11"/>
        <rFont val="Times New Roman"/>
        <family val="1"/>
      </rPr>
      <t>22</t>
    </r>
    <r>
      <rPr>
        <sz val="11"/>
        <rFont val="Times New Roman"/>
        <family val="1"/>
      </rPr>
      <t xml:space="preserve">  год 
(на первый год 
планового периода)</t>
    </r>
  </si>
  <si>
    <t>2126</t>
  </si>
  <si>
    <t xml:space="preserve">     услуги связи</t>
  </si>
  <si>
    <t>2630</t>
  </si>
  <si>
    <t>2631</t>
  </si>
  <si>
    <t>закупка энергетических ресурсов, всего</t>
  </si>
  <si>
    <t xml:space="preserve">     в том числе:                                                                                                               штрафы за нарушение законодательства
о закупках и нарушение условий контрактов (договоров)</t>
  </si>
  <si>
    <t xml:space="preserve">     в том числе:                                                                                                               штрафы за нарушение законодательства о закупках и нарушение условий контрактов (договоров)</t>
  </si>
  <si>
    <r>
      <t xml:space="preserve">Раздел 1.4 Поступления и выплаты 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за пределами планового периода</t>
    </r>
  </si>
  <si>
    <t>26520</t>
  </si>
  <si>
    <t>26530</t>
  </si>
  <si>
    <t>2021</t>
  </si>
  <si>
    <t>2022</t>
  </si>
  <si>
    <t>2023</t>
  </si>
  <si>
    <r>
      <t xml:space="preserve">на 20 </t>
    </r>
    <r>
      <rPr>
        <i/>
        <sz val="9"/>
        <rFont val="Times New Roman"/>
        <family val="1"/>
      </rPr>
      <t>22</t>
    </r>
    <r>
      <rPr>
        <sz val="9"/>
        <rFont val="Times New Roman"/>
        <family val="1"/>
      </rPr>
      <t xml:space="preserve"> г.</t>
    </r>
  </si>
  <si>
    <r>
      <t xml:space="preserve">на 20 </t>
    </r>
    <r>
      <rPr>
        <i/>
        <sz val="9"/>
        <rFont val="Times New Roman"/>
        <family val="1"/>
      </rPr>
      <t xml:space="preserve">23 </t>
    </r>
    <r>
      <rPr>
        <sz val="9"/>
        <rFont val="Times New Roman"/>
        <family val="1"/>
      </rPr>
      <t>г.</t>
    </r>
  </si>
  <si>
    <t>5000</t>
  </si>
  <si>
    <t>Увеличение обязательств, всего</t>
  </si>
  <si>
    <t>в том числе:                                                                                                            увеличение задолженности по внутренним привлеченным заимствованиям</t>
  </si>
  <si>
    <t>5100</t>
  </si>
  <si>
    <t>6000</t>
  </si>
  <si>
    <t>6100</t>
  </si>
  <si>
    <t>23</t>
  </si>
  <si>
    <r>
      <t xml:space="preserve">Код аналитической группы подвида доходов </t>
    </r>
    <r>
      <rPr>
        <b/>
        <sz val="11"/>
        <rFont val="Times New Roman"/>
        <family val="1"/>
      </rPr>
      <t>510, 710</t>
    </r>
  </si>
  <si>
    <r>
      <t xml:space="preserve">Код аналитической группы подвида расходов </t>
    </r>
    <r>
      <rPr>
        <b/>
        <sz val="11"/>
        <rFont val="Times New Roman"/>
        <family val="1"/>
      </rPr>
      <t>610, 810</t>
    </r>
  </si>
  <si>
    <t>30</t>
  </si>
  <si>
    <t>декабря</t>
  </si>
  <si>
    <t>20</t>
  </si>
  <si>
    <t>30.12.2020</t>
  </si>
  <si>
    <t>Государственное учреждение культуры "Областная библиотека для детей и юношества им. А.С. Пушкина"</t>
  </si>
  <si>
    <t>Государственное учреждение культуры "Областная библиотека для детей и юношества                    им. А.С. Пушкина"</t>
  </si>
  <si>
    <t>6455014199</t>
  </si>
  <si>
    <t>645501001</t>
  </si>
  <si>
    <r>
      <t xml:space="preserve">Раздел 1.1 Поступления и выплаты </t>
    </r>
    <r>
      <rPr>
        <b/>
        <i/>
        <sz val="10"/>
        <rFont val="Times New Roman"/>
        <family val="1"/>
      </rPr>
      <t xml:space="preserve"> на 2021 год </t>
    </r>
  </si>
  <si>
    <t>ГУК "Областная библиотека для детей и юношества им. А.С. Пушкина"</t>
  </si>
  <si>
    <r>
      <t xml:space="preserve">Раздел 1.2 Поступления и выплаты </t>
    </r>
    <r>
      <rPr>
        <b/>
        <i/>
        <sz val="10"/>
        <rFont val="Times New Roman"/>
        <family val="1"/>
      </rPr>
      <t xml:space="preserve"> на  2022 г. </t>
    </r>
    <r>
      <rPr>
        <b/>
        <sz val="10"/>
        <rFont val="Times New Roman"/>
        <family val="1"/>
      </rPr>
      <t>первый год планового периода</t>
    </r>
  </si>
  <si>
    <r>
      <t xml:space="preserve">Раздел 1.3 Поступления и выплаты </t>
    </r>
    <r>
      <rPr>
        <b/>
        <i/>
        <sz val="9"/>
        <rFont val="Times New Roman"/>
        <family val="1"/>
      </rPr>
      <t xml:space="preserve"> на  2023 г.</t>
    </r>
    <r>
      <rPr>
        <b/>
        <sz val="9"/>
        <rFont val="Times New Roman"/>
        <family val="1"/>
      </rPr>
      <t xml:space="preserve"> второй год планового периода</t>
    </r>
  </si>
  <si>
    <t>Абрамова Н.С.</t>
  </si>
  <si>
    <t>Малышева Е.Н.</t>
  </si>
  <si>
    <r>
      <t xml:space="preserve">Раздел 1. Поступления и выплаты </t>
    </r>
    <r>
      <rPr>
        <b/>
        <i/>
        <sz val="10"/>
        <rFont val="Times New Roman"/>
        <family val="1"/>
      </rPr>
      <t xml:space="preserve"> ГУК "Областная библиотека для детей и юношества им. А.С. Пушкина"</t>
    </r>
  </si>
  <si>
    <t>Приложение №  1
к плану финансово-хозяйственной деятельности 
государственного учреждения от  30 декабря 2020 года</t>
  </si>
  <si>
    <t>Директор</t>
  </si>
  <si>
    <t>Главный бухгалтер</t>
  </si>
  <si>
    <t>26-42-50</t>
  </si>
  <si>
    <t xml:space="preserve">Обоснования (расчеты) плановых показателей по поступлениям от оказания услуг, работ, компенсации затрат учреждений
на  2021 год и на плановый период 2022 и 2023 годов </t>
  </si>
  <si>
    <t xml:space="preserve">Обоснования (расчеты) плановых показателей по поступлениям доходов от штрафов, пеней, неустойки, возмещения ущерба 
на  2021 год и на плановый период 2022 и 2023 годов </t>
  </si>
  <si>
    <t xml:space="preserve">Обоснования (расчеты) плановых показателей по поступлениям доходов от  безвозмездных денежных поступлений
на  2021 год и на плановый период 2022 и 2023 годов </t>
  </si>
  <si>
    <t>Об утверждении Прейскуранта цен на дополнительные платные услуги</t>
  </si>
  <si>
    <t>1-3/43-1</t>
  </si>
  <si>
    <t>Приказ</t>
  </si>
  <si>
    <t>"Об утверждении значений базовых нормативов затрат на оказание государственных услуг (выполнение работ), значения коээфициента выравнивания к базовым нормативам затрат на оказание государственных услуг (выполнение работ), используемых при расчете объемов субсидий на финансовое обеспечение государственных заданий министерства культуры области государственным библиотекам области на 2021 год и плановый период 2022 и 2023 годов"</t>
  </si>
  <si>
    <t>Кружки эстетического воспитания</t>
  </si>
  <si>
    <t>Выдача читательских билетов</t>
  </si>
  <si>
    <t>Проведение массовых мероприятий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</si>
  <si>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</si>
  <si>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стационара</t>
  </si>
  <si>
    <t>Библиотечное, библиографическое и информационное обслуживание пользователей библиотеки удаленно через сеть Интернет</t>
  </si>
  <si>
    <t>Библиографическая обработка документов и создание каталогов</t>
  </si>
  <si>
    <t>Организация и проведение культурно-массовых мероприятий и иных зрелищных мероприятий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</si>
  <si>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</si>
  <si>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главный бухгалтер</t>
  </si>
  <si>
    <t>(8452)26-42-50</t>
  </si>
  <si>
    <t>Организация и проведение культурно-массовых мероприятий и иных зрелищных мероприятий удаленно через сеть Интернет</t>
  </si>
  <si>
    <t>0008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</si>
</sst>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#,##0.000"/>
    <numFmt numFmtId="190" formatCode="0000"/>
    <numFmt numFmtId="191" formatCode="0.0000"/>
    <numFmt numFmtId="192" formatCode="#,##0.000000"/>
    <numFmt numFmtId="193" formatCode="#,##0.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7"/>
      <name val="Times New Roman"/>
      <family val="1"/>
    </font>
    <font>
      <sz val="6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sz val="11"/>
      <name val="Arial"/>
      <family val="2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10"/>
      <name val="Times New Roman"/>
      <family val="1"/>
    </font>
    <font>
      <b/>
      <sz val="7"/>
      <name val="Times New Roman"/>
      <family val="1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7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7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Times New Roman"/>
      <family val="1"/>
    </font>
    <font>
      <i/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i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7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1" fontId="5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180"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0" fontId="13" fillId="0" borderId="0" xfId="54" applyNumberFormat="1" applyFont="1" applyBorder="1" applyAlignment="1">
      <alignment horizontal="left"/>
      <protection/>
    </xf>
    <xf numFmtId="49" fontId="6" fillId="32" borderId="12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wrapText="1"/>
    </xf>
    <xf numFmtId="49" fontId="13" fillId="32" borderId="12" xfId="0" applyNumberFormat="1" applyFont="1" applyFill="1" applyBorder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4" fontId="12" fillId="33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left" vertical="center" wrapText="1"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4" fillId="32" borderId="10" xfId="0" applyNumberFormat="1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3" xfId="56" applyFont="1" applyBorder="1" applyAlignment="1" applyProtection="1">
      <alignment horizontal="left"/>
      <protection locked="0"/>
    </xf>
    <xf numFmtId="4" fontId="87" fillId="0" borderId="0" xfId="0" applyNumberFormat="1" applyFont="1" applyAlignment="1" applyProtection="1">
      <alignment horizontal="center" vertical="center" wrapText="1"/>
      <protection locked="0"/>
    </xf>
    <xf numFmtId="4" fontId="87" fillId="0" borderId="0" xfId="0" applyNumberFormat="1" applyFont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Border="1" applyAlignment="1">
      <alignment horizontal="left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33" borderId="10" xfId="0" applyNumberFormat="1" applyFont="1" applyFill="1" applyBorder="1" applyAlignment="1">
      <alignment horizontal="left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3" fontId="19" fillId="33" borderId="14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4" fontId="13" fillId="32" borderId="10" xfId="0" applyNumberFormat="1" applyFont="1" applyFill="1" applyBorder="1" applyAlignment="1">
      <alignment horizontal="left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3" fontId="14" fillId="32" borderId="12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 applyProtection="1">
      <alignment horizontal="right" vertical="center" wrapText="1"/>
      <protection/>
    </xf>
    <xf numFmtId="4" fontId="1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0" xfId="0" applyNumberFormat="1" applyFont="1" applyBorder="1" applyAlignment="1" applyProtection="1">
      <alignment horizontal="right" vertical="center" wrapText="1"/>
      <protection locked="0"/>
    </xf>
    <xf numFmtId="4" fontId="14" fillId="32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3" fontId="14" fillId="32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34" borderId="10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right" vertical="center" wrapText="1"/>
      <protection/>
    </xf>
    <xf numFmtId="49" fontId="13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4" fontId="1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0" xfId="0" applyNumberFormat="1" applyFont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Border="1" applyAlignment="1">
      <alignment horizontal="left" vertical="center" wrapText="1"/>
    </xf>
    <xf numFmtId="4" fontId="13" fillId="0" borderId="10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3" fontId="14" fillId="0" borderId="12" xfId="0" applyNumberFormat="1" applyFont="1" applyBorder="1" applyAlignment="1" applyProtection="1">
      <alignment horizontal="center" vertical="center" wrapText="1"/>
      <protection/>
    </xf>
    <xf numFmtId="3" fontId="1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>
      <alignment horizontal="center" vertical="center" wrapText="1"/>
    </xf>
    <xf numFmtId="0" fontId="13" fillId="0" borderId="10" xfId="0" applyFont="1" applyBorder="1" applyAlignment="1" applyProtection="1">
      <alignment wrapText="1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/>
      <protection locked="0"/>
    </xf>
    <xf numFmtId="0" fontId="14" fillId="0" borderId="12" xfId="0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/>
    </xf>
    <xf numFmtId="4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0" xfId="0" applyNumberFormat="1" applyFont="1" applyAlignment="1" applyProtection="1">
      <alignment horizontal="center" vertical="center" wrapText="1"/>
      <protection/>
    </xf>
    <xf numFmtId="4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21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4" fontId="18" fillId="0" borderId="10" xfId="0" applyNumberFormat="1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14" fillId="32" borderId="14" xfId="0" applyNumberFormat="1" applyFont="1" applyFill="1" applyBorder="1" applyAlignment="1">
      <alignment vertical="center" wrapText="1"/>
    </xf>
    <xf numFmtId="3" fontId="14" fillId="32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4" fillId="32" borderId="14" xfId="0" applyNumberFormat="1" applyFont="1" applyFill="1" applyBorder="1" applyAlignment="1" applyProtection="1">
      <alignment vertical="center" wrapText="1"/>
      <protection/>
    </xf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/>
    </xf>
    <xf numFmtId="49" fontId="13" fillId="0" borderId="10" xfId="0" applyNumberFormat="1" applyFont="1" applyBorder="1" applyAlignment="1" applyProtection="1">
      <alignment horizontal="center" vertical="center"/>
      <protection locked="0"/>
    </xf>
    <xf numFmtId="3" fontId="14" fillId="32" borderId="10" xfId="0" applyNumberFormat="1" applyFont="1" applyFill="1" applyBorder="1" applyAlignment="1" applyProtection="1">
      <alignment horizontal="center" vertical="center" wrapText="1"/>
      <protection/>
    </xf>
    <xf numFmtId="0" fontId="14" fillId="32" borderId="10" xfId="0" applyFont="1" applyFill="1" applyBorder="1" applyAlignment="1">
      <alignment wrapText="1"/>
    </xf>
    <xf numFmtId="49" fontId="13" fillId="32" borderId="12" xfId="0" applyNumberFormat="1" applyFont="1" applyFill="1" applyBorder="1" applyAlignment="1">
      <alignment horizontal="left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3" fontId="14" fillId="34" borderId="10" xfId="0" applyNumberFormat="1" applyFont="1" applyFill="1" applyBorder="1" applyAlignment="1" applyProtection="1">
      <alignment horizontal="center" vertical="center" wrapText="1"/>
      <protection/>
    </xf>
    <xf numFmtId="4" fontId="13" fillId="34" borderId="10" xfId="0" applyNumberFormat="1" applyFont="1" applyFill="1" applyBorder="1" applyAlignment="1" applyProtection="1">
      <alignment horizontal="left" vertical="center" wrapText="1"/>
      <protection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vertical="center" wrapText="1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0" fontId="14" fillId="32" borderId="10" xfId="0" applyFont="1" applyFill="1" applyBorder="1" applyAlignment="1">
      <alignment horizontal="center" wrapText="1"/>
    </xf>
    <xf numFmtId="0" fontId="13" fillId="0" borderId="0" xfId="0" applyNumberFormat="1" applyFont="1" applyBorder="1" applyAlignment="1">
      <alignment vertical="top"/>
    </xf>
    <xf numFmtId="0" fontId="10" fillId="0" borderId="15" xfId="56" applyFont="1" applyBorder="1" applyAlignment="1" applyProtection="1">
      <alignment horizontal="right"/>
      <protection locked="0"/>
    </xf>
    <xf numFmtId="0" fontId="10" fillId="0" borderId="16" xfId="56" applyFont="1" applyBorder="1" applyAlignment="1" applyProtection="1">
      <alignment horizontal="center"/>
      <protection locked="0"/>
    </xf>
    <xf numFmtId="0" fontId="16" fillId="35" borderId="0" xfId="54" applyNumberFormat="1" applyFont="1" applyFill="1" applyBorder="1" applyAlignment="1">
      <alignment horizontal="left"/>
      <protection/>
    </xf>
    <xf numFmtId="0" fontId="17" fillId="35" borderId="0" xfId="54" applyNumberFormat="1" applyFont="1" applyFill="1" applyBorder="1" applyAlignment="1">
      <alignment wrapText="1"/>
      <protection/>
    </xf>
    <xf numFmtId="0" fontId="10" fillId="35" borderId="0" xfId="54" applyNumberFormat="1" applyFont="1" applyFill="1" applyBorder="1" applyAlignment="1">
      <alignment horizontal="left"/>
      <protection/>
    </xf>
    <xf numFmtId="49" fontId="16" fillId="35" borderId="0" xfId="54" applyNumberFormat="1" applyFont="1" applyFill="1" applyBorder="1" applyAlignment="1">
      <alignment/>
      <protection/>
    </xf>
    <xf numFmtId="0" fontId="10" fillId="35" borderId="0" xfId="54" applyNumberFormat="1" applyFont="1" applyFill="1" applyBorder="1" applyAlignment="1">
      <alignment/>
      <protection/>
    </xf>
    <xf numFmtId="0" fontId="16" fillId="35" borderId="0" xfId="54" applyFont="1" applyFill="1">
      <alignment/>
      <protection/>
    </xf>
    <xf numFmtId="0" fontId="17" fillId="35" borderId="0" xfId="54" applyFont="1" applyFill="1" applyAlignment="1">
      <alignment vertical="center"/>
      <protection/>
    </xf>
    <xf numFmtId="0" fontId="16" fillId="35" borderId="0" xfId="54" applyFont="1" applyFill="1" applyAlignment="1">
      <alignment vertical="center"/>
      <protection/>
    </xf>
    <xf numFmtId="0" fontId="16" fillId="35" borderId="0" xfId="54" applyFont="1" applyFill="1" applyBorder="1" applyAlignment="1">
      <alignment vertical="center"/>
      <protection/>
    </xf>
    <xf numFmtId="0" fontId="16" fillId="35" borderId="0" xfId="54" applyFont="1" applyFill="1">
      <alignment/>
      <protection/>
    </xf>
    <xf numFmtId="49" fontId="16" fillId="35" borderId="0" xfId="54" applyNumberFormat="1" applyFont="1" applyFill="1">
      <alignment/>
      <protection/>
    </xf>
    <xf numFmtId="0" fontId="16" fillId="35" borderId="0" xfId="54" applyFont="1" applyFill="1" applyBorder="1">
      <alignment/>
      <protection/>
    </xf>
    <xf numFmtId="0" fontId="16" fillId="35" borderId="0" xfId="54" applyFont="1" applyFill="1" applyBorder="1">
      <alignment/>
      <protection/>
    </xf>
    <xf numFmtId="0" fontId="17" fillId="35" borderId="0" xfId="54" applyFont="1" applyFill="1" applyBorder="1" applyAlignment="1">
      <alignment horizontal="left" vertical="center" wrapText="1"/>
      <protection/>
    </xf>
    <xf numFmtId="0" fontId="60" fillId="35" borderId="0" xfId="54" applyFont="1" applyFill="1" applyBorder="1">
      <alignment/>
      <protection/>
    </xf>
    <xf numFmtId="0" fontId="16" fillId="35" borderId="0" xfId="54" applyFont="1" applyFill="1" applyBorder="1" applyAlignment="1">
      <alignment vertical="center" wrapText="1"/>
      <protection/>
    </xf>
    <xf numFmtId="0" fontId="60" fillId="35" borderId="0" xfId="54" applyFont="1" applyFill="1">
      <alignment/>
      <protection/>
    </xf>
    <xf numFmtId="0" fontId="16" fillId="35" borderId="0" xfId="54" applyFont="1" applyFill="1" applyBorder="1" applyAlignment="1">
      <alignment vertical="center" textRotation="90" wrapText="1"/>
      <protection/>
    </xf>
    <xf numFmtId="0" fontId="17" fillId="35" borderId="0" xfId="54" applyFont="1" applyFill="1" applyBorder="1" applyAlignment="1">
      <alignment vertical="center"/>
      <protection/>
    </xf>
    <xf numFmtId="0" fontId="88" fillId="35" borderId="0" xfId="54" applyFont="1" applyFill="1" applyBorder="1" applyAlignment="1">
      <alignment horizontal="left" vertical="center" wrapText="1"/>
      <protection/>
    </xf>
    <xf numFmtId="190" fontId="16" fillId="35" borderId="0" xfId="54" applyNumberFormat="1" applyFont="1" applyFill="1" applyBorder="1" applyAlignment="1">
      <alignment horizontal="center" vertical="center" wrapText="1"/>
      <protection/>
    </xf>
    <xf numFmtId="49" fontId="16" fillId="35" borderId="0" xfId="54" applyNumberFormat="1" applyFont="1" applyFill="1" applyBorder="1" applyAlignment="1">
      <alignment horizontal="center" vertical="center" wrapText="1"/>
      <protection/>
    </xf>
    <xf numFmtId="0" fontId="16" fillId="35" borderId="0" xfId="54" applyFont="1" applyFill="1" applyBorder="1" applyAlignment="1">
      <alignment horizontal="center"/>
      <protection/>
    </xf>
    <xf numFmtId="0" fontId="16" fillId="35" borderId="0" xfId="54" applyFont="1" applyFill="1" applyBorder="1" applyAlignment="1">
      <alignment horizontal="center" vertical="center" wrapText="1"/>
      <protection/>
    </xf>
    <xf numFmtId="0" fontId="17" fillId="35" borderId="0" xfId="54" applyFont="1" applyFill="1" applyBorder="1" applyAlignment="1">
      <alignment horizontal="right" vertical="center" wrapText="1"/>
      <protection/>
    </xf>
    <xf numFmtId="0" fontId="16" fillId="35" borderId="0" xfId="54" applyFont="1" applyFill="1" applyBorder="1" applyAlignment="1">
      <alignment horizontal="center" vertical="center"/>
      <protection/>
    </xf>
    <xf numFmtId="0" fontId="31" fillId="35" borderId="0" xfId="54" applyFont="1" applyFill="1" applyAlignment="1">
      <alignment horizontal="left"/>
      <protection/>
    </xf>
    <xf numFmtId="0" fontId="16" fillId="35" borderId="0" xfId="54" applyFont="1" applyFill="1" applyAlignment="1">
      <alignment horizontal="left"/>
      <protection/>
    </xf>
    <xf numFmtId="0" fontId="16" fillId="35" borderId="0" xfId="55" applyFont="1" applyFill="1">
      <alignment/>
      <protection/>
    </xf>
    <xf numFmtId="0" fontId="16" fillId="35" borderId="0" xfId="54" applyFont="1" applyFill="1" applyAlignment="1">
      <alignment horizontal="left" vertical="top"/>
      <protection/>
    </xf>
    <xf numFmtId="0" fontId="16" fillId="35" borderId="0" xfId="54" applyFont="1" applyFill="1" applyAlignment="1">
      <alignment vertical="top"/>
      <protection/>
    </xf>
    <xf numFmtId="0" fontId="16" fillId="35" borderId="0" xfId="54" applyFont="1" applyFill="1" applyBorder="1" applyAlignment="1">
      <alignment horizontal="center" vertical="top"/>
      <protection/>
    </xf>
    <xf numFmtId="0" fontId="16" fillId="35" borderId="0" xfId="54" applyFont="1" applyFill="1" applyAlignment="1">
      <alignment horizontal="right"/>
      <protection/>
    </xf>
    <xf numFmtId="0" fontId="16" fillId="35" borderId="0" xfId="54" applyFont="1" applyFill="1" applyAlignment="1">
      <alignment horizontal="center"/>
      <protection/>
    </xf>
    <xf numFmtId="0" fontId="16" fillId="35" borderId="0" xfId="54" applyFont="1" applyFill="1" applyAlignment="1">
      <alignment horizontal="justify"/>
      <protection/>
    </xf>
    <xf numFmtId="181" fontId="16" fillId="35" borderId="0" xfId="66" applyFont="1" applyFill="1" applyAlignment="1">
      <alignment/>
    </xf>
    <xf numFmtId="0" fontId="16" fillId="35" borderId="0" xfId="66" applyNumberFormat="1" applyFont="1" applyFill="1" applyAlignment="1">
      <alignment/>
    </xf>
    <xf numFmtId="0" fontId="17" fillId="35" borderId="0" xfId="54" applyFont="1" applyFill="1" applyAlignment="1">
      <alignment horizontal="left" vertical="center"/>
      <protection/>
    </xf>
    <xf numFmtId="0" fontId="16" fillId="35" borderId="0" xfId="54" applyFont="1" applyFill="1" applyAlignment="1">
      <alignment horizontal="left" vertical="center"/>
      <protection/>
    </xf>
    <xf numFmtId="0" fontId="16" fillId="35" borderId="0" xfId="54" applyNumberFormat="1" applyFont="1" applyFill="1" applyBorder="1" applyAlignment="1">
      <alignment horizontal="left" vertical="center"/>
      <protection/>
    </xf>
    <xf numFmtId="0" fontId="10" fillId="0" borderId="0" xfId="54" applyFont="1" applyAlignment="1">
      <alignment horizontal="left"/>
      <protection/>
    </xf>
    <xf numFmtId="0" fontId="13" fillId="0" borderId="0" xfId="54" applyFont="1" applyAlignment="1">
      <alignment horizontal="left"/>
      <protection/>
    </xf>
    <xf numFmtId="0" fontId="21" fillId="0" borderId="0" xfId="54" applyFont="1" applyAlignment="1">
      <alignment horizontal="left"/>
      <protection/>
    </xf>
    <xf numFmtId="0" fontId="16" fillId="35" borderId="0" xfId="54" applyFont="1" applyFill="1" applyAlignment="1">
      <alignment horizontal="left"/>
      <protection/>
    </xf>
    <xf numFmtId="0" fontId="16" fillId="35" borderId="0" xfId="54" applyFont="1" applyFill="1" applyAlignment="1">
      <alignment horizontal="center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9" fillId="35" borderId="0" xfId="54" applyNumberFormat="1" applyFont="1" applyFill="1" applyBorder="1" applyAlignment="1">
      <alignment horizontal="left"/>
      <protection/>
    </xf>
    <xf numFmtId="0" fontId="89" fillId="35" borderId="0" xfId="54" applyNumberFormat="1" applyFont="1" applyFill="1" applyBorder="1" applyAlignment="1">
      <alignment horizontal="right" wrapText="1"/>
      <protection/>
    </xf>
    <xf numFmtId="49" fontId="89" fillId="35" borderId="0" xfId="54" applyNumberFormat="1" applyFont="1" applyFill="1" applyBorder="1" applyAlignment="1">
      <alignment/>
      <protection/>
    </xf>
    <xf numFmtId="0" fontId="90" fillId="35" borderId="0" xfId="54" applyNumberFormat="1" applyFont="1" applyFill="1" applyBorder="1" applyAlignment="1">
      <alignment wrapText="1"/>
      <protection/>
    </xf>
    <xf numFmtId="0" fontId="91" fillId="35" borderId="0" xfId="54" applyNumberFormat="1" applyFont="1" applyFill="1" applyBorder="1" applyAlignment="1">
      <alignment horizontal="left"/>
      <protection/>
    </xf>
    <xf numFmtId="3" fontId="14" fillId="34" borderId="10" xfId="0" applyNumberFormat="1" applyFont="1" applyFill="1" applyBorder="1" applyAlignment="1">
      <alignment horizontal="right" vertical="center" wrapText="1"/>
    </xf>
    <xf numFmtId="3" fontId="14" fillId="34" borderId="10" xfId="0" applyNumberFormat="1" applyFont="1" applyFill="1" applyBorder="1" applyAlignment="1" applyProtection="1">
      <alignment horizontal="right" vertical="center" wrapText="1"/>
      <protection/>
    </xf>
    <xf numFmtId="3" fontId="14" fillId="32" borderId="10" xfId="0" applyNumberFormat="1" applyFont="1" applyFill="1" applyBorder="1" applyAlignment="1">
      <alignment horizontal="right" vertical="center" wrapText="1"/>
    </xf>
    <xf numFmtId="0" fontId="89" fillId="35" borderId="0" xfId="54" applyNumberFormat="1" applyFont="1" applyFill="1" applyBorder="1" applyAlignment="1">
      <alignment horizontal="right" wrapText="1"/>
      <protection/>
    </xf>
    <xf numFmtId="0" fontId="89" fillId="35" borderId="0" xfId="54" applyNumberFormat="1" applyFont="1" applyFill="1" applyBorder="1" applyAlignment="1">
      <alignment horizontal="left"/>
      <protection/>
    </xf>
    <xf numFmtId="0" fontId="16" fillId="35" borderId="0" xfId="54" applyNumberFormat="1" applyFont="1" applyFill="1" applyBorder="1" applyAlignment="1">
      <alignment horizontal="left"/>
      <protection/>
    </xf>
    <xf numFmtId="0" fontId="16" fillId="35" borderId="0" xfId="54" applyFont="1" applyFill="1" applyBorder="1" applyAlignment="1">
      <alignment horizontal="center" vertical="center" wrapText="1"/>
      <protection/>
    </xf>
    <xf numFmtId="0" fontId="16" fillId="35" borderId="0" xfId="54" applyFont="1" applyFill="1" applyAlignment="1">
      <alignment horizontal="left"/>
      <protection/>
    </xf>
    <xf numFmtId="0" fontId="16" fillId="35" borderId="0" xfId="54" applyFont="1" applyFill="1" applyAlignment="1">
      <alignment horizontal="center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16" fillId="35" borderId="0" xfId="54" applyFont="1" applyFill="1" applyAlignment="1">
      <alignment horizontal="center"/>
      <protection/>
    </xf>
    <xf numFmtId="0" fontId="16" fillId="35" borderId="0" xfId="54" applyFont="1" applyFill="1" applyAlignment="1">
      <alignment horizontal="left"/>
      <protection/>
    </xf>
    <xf numFmtId="49" fontId="16" fillId="35" borderId="17" xfId="54" applyNumberFormat="1" applyFont="1" applyFill="1" applyBorder="1" applyAlignment="1">
      <alignment horizontal="center"/>
      <protection/>
    </xf>
    <xf numFmtId="49" fontId="16" fillId="35" borderId="14" xfId="54" applyNumberFormat="1" applyFont="1" applyFill="1" applyBorder="1" applyAlignment="1">
      <alignment horizontal="center"/>
      <protection/>
    </xf>
    <xf numFmtId="0" fontId="16" fillId="35" borderId="16" xfId="54" applyFont="1" applyFill="1" applyBorder="1" applyAlignment="1">
      <alignment horizontal="left" vertical="center" wrapText="1"/>
      <protection/>
    </xf>
    <xf numFmtId="0" fontId="16" fillId="35" borderId="18" xfId="54" applyFont="1" applyFill="1" applyBorder="1" applyAlignment="1">
      <alignment horizontal="left" vertical="center" wrapText="1"/>
      <protection/>
    </xf>
    <xf numFmtId="0" fontId="17" fillId="35" borderId="0" xfId="54" applyFont="1" applyFill="1" applyBorder="1" applyAlignment="1">
      <alignment horizontal="left" vertical="center" wrapText="1"/>
      <protection/>
    </xf>
    <xf numFmtId="0" fontId="16" fillId="35" borderId="0" xfId="54" applyFont="1" applyFill="1" applyBorder="1" applyAlignment="1">
      <alignment horizontal="center" vertical="center" wrapText="1"/>
      <protection/>
    </xf>
    <xf numFmtId="0" fontId="16" fillId="35" borderId="0" xfId="54" applyNumberFormat="1" applyFont="1" applyFill="1" applyBorder="1" applyAlignment="1">
      <alignment horizontal="left"/>
      <protection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 vertical="top"/>
    </xf>
    <xf numFmtId="0" fontId="16" fillId="0" borderId="0" xfId="0" applyNumberFormat="1" applyFont="1" applyBorder="1" applyAlignment="1">
      <alignment horizontal="right"/>
    </xf>
    <xf numFmtId="0" fontId="17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right"/>
    </xf>
    <xf numFmtId="0" fontId="16" fillId="0" borderId="19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7" fillId="0" borderId="0" xfId="0" applyNumberFormat="1" applyFont="1" applyBorder="1" applyAlignment="1">
      <alignment wrapText="1"/>
    </xf>
    <xf numFmtId="0" fontId="77" fillId="0" borderId="0" xfId="0" applyFont="1" applyBorder="1" applyAlignment="1">
      <alignment wrapText="1"/>
    </xf>
    <xf numFmtId="0" fontId="17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35" borderId="0" xfId="54" applyFont="1" applyFill="1" applyBorder="1" applyAlignment="1" applyProtection="1">
      <alignment horizontal="left" vertical="center" wrapText="1"/>
      <protection locked="0"/>
    </xf>
    <xf numFmtId="0" fontId="16" fillId="35" borderId="0" xfId="54" applyNumberFormat="1" applyFont="1" applyFill="1" applyBorder="1" applyAlignment="1" applyProtection="1">
      <alignment horizontal="left"/>
      <protection locked="0"/>
    </xf>
    <xf numFmtId="0" fontId="88" fillId="35" borderId="0" xfId="54" applyFont="1" applyFill="1" applyBorder="1" applyAlignment="1" applyProtection="1">
      <alignment horizontal="left" vertical="center" wrapText="1"/>
      <protection locked="0"/>
    </xf>
    <xf numFmtId="190" fontId="16" fillId="35" borderId="0" xfId="54" applyNumberFormat="1" applyFont="1" applyFill="1" applyBorder="1" applyAlignment="1" applyProtection="1">
      <alignment horizontal="center" vertical="center" wrapText="1"/>
      <protection locked="0"/>
    </xf>
    <xf numFmtId="49" fontId="16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16" fillId="35" borderId="0" xfId="54" applyFont="1" applyFill="1" applyBorder="1" applyAlignment="1" applyProtection="1">
      <alignment horizontal="center"/>
      <protection locked="0"/>
    </xf>
    <xf numFmtId="0" fontId="16" fillId="35" borderId="0" xfId="54" applyFont="1" applyFill="1" applyBorder="1" applyAlignment="1" applyProtection="1">
      <alignment horizontal="center" vertical="center" wrapText="1"/>
      <protection locked="0"/>
    </xf>
    <xf numFmtId="0" fontId="17" fillId="35" borderId="0" xfId="54" applyFont="1" applyFill="1" applyBorder="1" applyAlignment="1" applyProtection="1">
      <alignment horizontal="right" vertical="center" wrapText="1"/>
      <protection locked="0"/>
    </xf>
    <xf numFmtId="0" fontId="16" fillId="35" borderId="0" xfId="54" applyFont="1" applyFill="1" applyBorder="1" applyAlignment="1" applyProtection="1">
      <alignment horizontal="center" vertical="center"/>
      <protection locked="0"/>
    </xf>
    <xf numFmtId="0" fontId="31" fillId="35" borderId="0" xfId="54" applyFont="1" applyFill="1" applyAlignment="1" applyProtection="1">
      <alignment horizontal="left"/>
      <protection locked="0"/>
    </xf>
    <xf numFmtId="0" fontId="16" fillId="35" borderId="0" xfId="54" applyFont="1" applyFill="1" applyAlignment="1" applyProtection="1">
      <alignment horizontal="left"/>
      <protection locked="0"/>
    </xf>
    <xf numFmtId="0" fontId="16" fillId="35" borderId="0" xfId="54" applyFont="1" applyFill="1" applyProtection="1">
      <alignment/>
      <protection locked="0"/>
    </xf>
    <xf numFmtId="0" fontId="16" fillId="35" borderId="0" xfId="54" applyFont="1" applyFill="1" applyAlignment="1" applyProtection="1">
      <alignment horizontal="left" vertical="top"/>
      <protection locked="0"/>
    </xf>
    <xf numFmtId="0" fontId="16" fillId="35" borderId="0" xfId="54" applyFont="1" applyFill="1" applyAlignment="1" applyProtection="1">
      <alignment vertical="top"/>
      <protection locked="0"/>
    </xf>
    <xf numFmtId="0" fontId="16" fillId="35" borderId="0" xfId="54" applyFont="1" applyFill="1" applyBorder="1" applyAlignment="1" applyProtection="1">
      <alignment horizontal="center" vertical="top"/>
      <protection locked="0"/>
    </xf>
    <xf numFmtId="0" fontId="16" fillId="35" borderId="0" xfId="54" applyFont="1" applyFill="1" applyAlignment="1" applyProtection="1">
      <alignment horizontal="right"/>
      <protection locked="0"/>
    </xf>
    <xf numFmtId="0" fontId="16" fillId="35" borderId="0" xfId="54" applyFont="1" applyFill="1" applyAlignment="1" applyProtection="1">
      <alignment horizontal="center"/>
      <protection locked="0"/>
    </xf>
    <xf numFmtId="0" fontId="16" fillId="35" borderId="0" xfId="54" applyFont="1" applyFill="1" applyAlignment="1" applyProtection="1">
      <alignment horizontal="justify"/>
      <protection locked="0"/>
    </xf>
    <xf numFmtId="181" fontId="16" fillId="35" borderId="0" xfId="66" applyFont="1" applyFill="1" applyAlignment="1" applyProtection="1">
      <alignment/>
      <protection locked="0"/>
    </xf>
    <xf numFmtId="0" fontId="16" fillId="35" borderId="0" xfId="66" applyNumberFormat="1" applyFont="1" applyFill="1" applyAlignment="1" applyProtection="1">
      <alignment/>
      <protection locked="0"/>
    </xf>
    <xf numFmtId="0" fontId="89" fillId="35" borderId="0" xfId="54" applyNumberFormat="1" applyFont="1" applyFill="1" applyBorder="1" applyAlignment="1" applyProtection="1">
      <alignment horizontal="right" vertical="top" wrapText="1"/>
      <protection locked="0"/>
    </xf>
    <xf numFmtId="0" fontId="89" fillId="35" borderId="0" xfId="54" applyNumberFormat="1" applyFont="1" applyFill="1" applyBorder="1" applyAlignment="1" applyProtection="1">
      <alignment horizontal="right" wrapText="1"/>
      <protection locked="0"/>
    </xf>
    <xf numFmtId="0" fontId="92" fillId="0" borderId="0" xfId="54" applyFont="1" applyAlignment="1" applyProtection="1">
      <alignment horizontal="right" wrapText="1"/>
      <protection locked="0"/>
    </xf>
    <xf numFmtId="0" fontId="10" fillId="35" borderId="0" xfId="54" applyNumberFormat="1" applyFont="1" applyFill="1" applyBorder="1" applyAlignment="1" applyProtection="1">
      <alignment horizontal="left"/>
      <protection locked="0"/>
    </xf>
    <xf numFmtId="0" fontId="16" fillId="35" borderId="0" xfId="54" applyNumberFormat="1" applyFont="1" applyFill="1" applyBorder="1" applyAlignment="1" applyProtection="1">
      <alignment horizontal="left"/>
      <protection locked="0"/>
    </xf>
    <xf numFmtId="0" fontId="10" fillId="35" borderId="0" xfId="54" applyNumberFormat="1" applyFont="1" applyFill="1" applyBorder="1" applyAlignment="1" applyProtection="1">
      <alignment/>
      <protection locked="0"/>
    </xf>
    <xf numFmtId="0" fontId="16" fillId="35" borderId="0" xfId="54" applyFont="1" applyFill="1" applyProtection="1">
      <alignment/>
      <protection locked="0"/>
    </xf>
    <xf numFmtId="0" fontId="17" fillId="35" borderId="0" xfId="54" applyFont="1" applyFill="1" applyAlignment="1" applyProtection="1">
      <alignment vertical="center"/>
      <protection locked="0"/>
    </xf>
    <xf numFmtId="0" fontId="16" fillId="35" borderId="10" xfId="54" applyFont="1" applyFill="1" applyBorder="1" applyAlignment="1">
      <alignment vertical="center"/>
      <protection/>
    </xf>
    <xf numFmtId="0" fontId="16" fillId="35" borderId="10" xfId="54" applyFont="1" applyFill="1" applyBorder="1">
      <alignment/>
      <protection/>
    </xf>
    <xf numFmtId="49" fontId="16" fillId="35" borderId="10" xfId="54" applyNumberFormat="1" applyFont="1" applyFill="1" applyBorder="1">
      <alignment/>
      <protection/>
    </xf>
    <xf numFmtId="49" fontId="16" fillId="35" borderId="20" xfId="54" applyNumberFormat="1" applyFont="1" applyFill="1" applyBorder="1" applyAlignment="1">
      <alignment horizontal="left" vertical="center" wrapText="1"/>
      <protection/>
    </xf>
    <xf numFmtId="49" fontId="16" fillId="35" borderId="21" xfId="54" applyNumberFormat="1" applyFont="1" applyFill="1" applyBorder="1" applyAlignment="1">
      <alignment horizontal="left" vertical="center" wrapText="1"/>
      <protection/>
    </xf>
    <xf numFmtId="49" fontId="16" fillId="35" borderId="22" xfId="54" applyNumberFormat="1" applyFont="1" applyFill="1" applyBorder="1" applyAlignment="1">
      <alignment horizontal="center" wrapText="1"/>
      <protection/>
    </xf>
    <xf numFmtId="49" fontId="16" fillId="35" borderId="20" xfId="54" applyNumberFormat="1" applyFont="1" applyFill="1" applyBorder="1" applyAlignment="1">
      <alignment horizontal="center" wrapText="1"/>
      <protection/>
    </xf>
    <xf numFmtId="49" fontId="16" fillId="35" borderId="13" xfId="54" applyNumberFormat="1" applyFont="1" applyFill="1" applyBorder="1" applyAlignment="1">
      <alignment horizontal="center" wrapText="1"/>
      <protection/>
    </xf>
    <xf numFmtId="0" fontId="16" fillId="35" borderId="0" xfId="54" applyNumberFormat="1" applyFont="1" applyFill="1" applyBorder="1" applyAlignment="1">
      <alignment horizontal="right" wrapText="1"/>
      <protection/>
    </xf>
    <xf numFmtId="49" fontId="16" fillId="35" borderId="17" xfId="54" applyNumberFormat="1" applyFont="1" applyFill="1" applyBorder="1" applyAlignment="1">
      <alignment horizontal="center" wrapText="1"/>
      <protection/>
    </xf>
    <xf numFmtId="49" fontId="16" fillId="35" borderId="16" xfId="54" applyNumberFormat="1" applyFont="1" applyFill="1" applyBorder="1" applyAlignment="1">
      <alignment horizontal="center" wrapText="1"/>
      <protection/>
    </xf>
    <xf numFmtId="49" fontId="16" fillId="35" borderId="14" xfId="54" applyNumberFormat="1" applyFont="1" applyFill="1" applyBorder="1" applyAlignment="1">
      <alignment horizontal="center" wrapText="1"/>
      <protection/>
    </xf>
    <xf numFmtId="49" fontId="16" fillId="35" borderId="17" xfId="54" applyNumberFormat="1" applyFont="1" applyFill="1" applyBorder="1" applyAlignment="1">
      <alignment horizontal="center"/>
      <protection/>
    </xf>
    <xf numFmtId="49" fontId="16" fillId="35" borderId="14" xfId="54" applyNumberFormat="1" applyFont="1" applyFill="1" applyBorder="1" applyAlignment="1">
      <alignment horizontal="center"/>
      <protection/>
    </xf>
    <xf numFmtId="49" fontId="14" fillId="0" borderId="10" xfId="0" applyNumberFormat="1" applyFont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vertical="center" wrapText="1"/>
      <protection/>
    </xf>
    <xf numFmtId="4" fontId="13" fillId="32" borderId="10" xfId="0" applyNumberFormat="1" applyFont="1" applyFill="1" applyBorder="1" applyAlignment="1" applyProtection="1">
      <alignment horizontal="left" vertical="center" wrapText="1"/>
      <protection/>
    </xf>
    <xf numFmtId="49" fontId="13" fillId="32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4" fillId="0" borderId="10" xfId="0" applyNumberFormat="1" applyFont="1" applyFill="1" applyBorder="1" applyAlignment="1" applyProtection="1">
      <alignment horizontal="center" vertical="center" wrapText="1"/>
      <protection/>
    </xf>
    <xf numFmtId="3" fontId="14" fillId="32" borderId="12" xfId="0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 applyProtection="1">
      <alignment vertical="center" wrapText="1"/>
      <protection/>
    </xf>
    <xf numFmtId="49" fontId="13" fillId="0" borderId="12" xfId="0" applyNumberFormat="1" applyFont="1" applyBorder="1" applyAlignment="1" applyProtection="1">
      <alignment horizontal="center" wrapText="1"/>
      <protection/>
    </xf>
    <xf numFmtId="0" fontId="14" fillId="0" borderId="12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49" fontId="13" fillId="32" borderId="12" xfId="0" applyNumberFormat="1" applyFont="1" applyFill="1" applyBorder="1" applyAlignment="1" applyProtection="1">
      <alignment horizontal="left" wrapText="1"/>
      <protection/>
    </xf>
    <xf numFmtId="49" fontId="13" fillId="32" borderId="12" xfId="0" applyNumberFormat="1" applyFont="1" applyFill="1" applyBorder="1" applyAlignment="1" applyProtection="1">
      <alignment horizontal="center" wrapText="1"/>
      <protection/>
    </xf>
    <xf numFmtId="0" fontId="14" fillId="32" borderId="10" xfId="0" applyFont="1" applyFill="1" applyBorder="1" applyAlignment="1" applyProtection="1">
      <alignment horizontal="center" wrapText="1"/>
      <protection/>
    </xf>
    <xf numFmtId="0" fontId="14" fillId="32" borderId="10" xfId="0" applyFont="1" applyFill="1" applyBorder="1" applyAlignment="1" applyProtection="1">
      <alignment wrapText="1"/>
      <protection/>
    </xf>
    <xf numFmtId="3" fontId="14" fillId="0" borderId="15" xfId="0" applyNumberFormat="1" applyFont="1" applyFill="1" applyBorder="1" applyAlignment="1" applyProtection="1">
      <alignment horizontal="center" vertical="center" wrapText="1"/>
      <protection/>
    </xf>
    <xf numFmtId="4" fontId="18" fillId="33" borderId="10" xfId="0" applyNumberFormat="1" applyFont="1" applyFill="1" applyBorder="1" applyAlignment="1" applyProtection="1">
      <alignment horizontal="left" vertical="center" wrapText="1"/>
      <protection/>
    </xf>
    <xf numFmtId="49" fontId="18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 applyProtection="1">
      <alignment horizontal="left" vertical="center" wrapText="1"/>
      <protection/>
    </xf>
    <xf numFmtId="49" fontId="13" fillId="0" borderId="10" xfId="0" applyNumberFormat="1" applyFont="1" applyBorder="1" applyAlignment="1" applyProtection="1">
      <alignment horizontal="center" vertical="center" wrapText="1"/>
      <protection/>
    </xf>
    <xf numFmtId="49" fontId="13" fillId="34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Border="1" applyAlignment="1" applyProtection="1">
      <alignment horizontal="center" vertical="center" wrapText="1"/>
      <protection/>
    </xf>
    <xf numFmtId="3" fontId="19" fillId="33" borderId="10" xfId="0" applyNumberFormat="1" applyFont="1" applyFill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vertical="center" wrapText="1"/>
      <protection/>
    </xf>
    <xf numFmtId="3" fontId="19" fillId="33" borderId="14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 applyProtection="1">
      <alignment horizontal="left"/>
      <protection locked="0"/>
    </xf>
    <xf numFmtId="0" fontId="10" fillId="0" borderId="0" xfId="54" applyFont="1" applyAlignment="1" applyProtection="1">
      <alignment horizontal="center"/>
      <protection locked="0"/>
    </xf>
    <xf numFmtId="0" fontId="21" fillId="0" borderId="0" xfId="54" applyFont="1" applyAlignment="1" applyProtection="1">
      <alignment horizontal="left"/>
      <protection locked="0"/>
    </xf>
    <xf numFmtId="0" fontId="21" fillId="0" borderId="0" xfId="54" applyFont="1" applyAlignment="1" applyProtection="1">
      <alignment horizontal="center" vertical="top"/>
      <protection locked="0"/>
    </xf>
    <xf numFmtId="0" fontId="10" fillId="0" borderId="0" xfId="54" applyFont="1" applyAlignment="1" applyProtection="1">
      <alignment horizontal="right"/>
      <protection locked="0"/>
    </xf>
    <xf numFmtId="0" fontId="16" fillId="35" borderId="0" xfId="0" applyFont="1" applyFill="1" applyAlignment="1">
      <alignment/>
    </xf>
    <xf numFmtId="0" fontId="16" fillId="35" borderId="0" xfId="0" applyFont="1" applyFill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6" fillId="35" borderId="0" xfId="0" applyFont="1" applyFill="1" applyAlignment="1">
      <alignment/>
    </xf>
    <xf numFmtId="49" fontId="17" fillId="35" borderId="0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Border="1" applyAlignment="1">
      <alignment horizontal="right" vertical="center"/>
    </xf>
    <xf numFmtId="49" fontId="16" fillId="35" borderId="0" xfId="0" applyNumberFormat="1" applyFont="1" applyFill="1" applyBorder="1" applyAlignment="1">
      <alignment horizontal="center" wrapText="1"/>
    </xf>
    <xf numFmtId="4" fontId="16" fillId="35" borderId="0" xfId="0" applyNumberFormat="1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20" xfId="54" applyFont="1" applyFill="1" applyBorder="1" applyAlignment="1">
      <alignment horizontal="left" vertical="center"/>
      <protection/>
    </xf>
    <xf numFmtId="0" fontId="17" fillId="35" borderId="0" xfId="54" applyFont="1" applyFill="1" applyAlignment="1">
      <alignment horizontal="left" vertical="center"/>
      <protection/>
    </xf>
    <xf numFmtId="0" fontId="16" fillId="35" borderId="0" xfId="54" applyFont="1" applyFill="1" applyAlignment="1">
      <alignment horizontal="left" vertical="center"/>
      <protection/>
    </xf>
    <xf numFmtId="0" fontId="16" fillId="35" borderId="0" xfId="54" applyNumberFormat="1" applyFont="1" applyFill="1" applyBorder="1" applyAlignment="1">
      <alignment horizontal="left"/>
      <protection/>
    </xf>
    <xf numFmtId="2" fontId="16" fillId="35" borderId="15" xfId="54" applyNumberFormat="1" applyFont="1" applyFill="1" applyBorder="1" applyAlignment="1">
      <alignment horizontal="center" vertical="center" wrapText="1"/>
      <protection/>
    </xf>
    <xf numFmtId="2" fontId="16" fillId="35" borderId="20" xfId="54" applyNumberFormat="1" applyFont="1" applyFill="1" applyBorder="1" applyAlignment="1">
      <alignment horizontal="center" vertical="center" wrapText="1"/>
      <protection/>
    </xf>
    <xf numFmtId="2" fontId="16" fillId="35" borderId="13" xfId="54" applyNumberFormat="1" applyFont="1" applyFill="1" applyBorder="1" applyAlignment="1">
      <alignment horizontal="center" vertical="center" wrapText="1"/>
      <protection/>
    </xf>
    <xf numFmtId="2" fontId="16" fillId="35" borderId="12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6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4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8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5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20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3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21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2" xfId="54" applyNumberFormat="1" applyFont="1" applyFill="1" applyBorder="1" applyAlignment="1" applyProtection="1">
      <alignment horizontal="center" wrapText="1"/>
      <protection locked="0"/>
    </xf>
    <xf numFmtId="2" fontId="16" fillId="35" borderId="16" xfId="54" applyNumberFormat="1" applyFont="1" applyFill="1" applyBorder="1" applyAlignment="1" applyProtection="1">
      <alignment horizontal="center" wrapText="1"/>
      <protection locked="0"/>
    </xf>
    <xf numFmtId="2" fontId="16" fillId="35" borderId="14" xfId="54" applyNumberFormat="1" applyFont="1" applyFill="1" applyBorder="1" applyAlignment="1" applyProtection="1">
      <alignment horizontal="center" wrapText="1"/>
      <protection locked="0"/>
    </xf>
    <xf numFmtId="2" fontId="16" fillId="35" borderId="18" xfId="54" applyNumberFormat="1" applyFont="1" applyFill="1" applyBorder="1" applyAlignment="1" applyProtection="1">
      <alignment horizontal="center" wrapText="1"/>
      <protection locked="0"/>
    </xf>
    <xf numFmtId="2" fontId="16" fillId="35" borderId="23" xfId="54" applyNumberFormat="1" applyFont="1" applyFill="1" applyBorder="1" applyAlignment="1" applyProtection="1">
      <alignment horizontal="center" wrapText="1"/>
      <protection locked="0"/>
    </xf>
    <xf numFmtId="2" fontId="16" fillId="35" borderId="19" xfId="54" applyNumberFormat="1" applyFont="1" applyFill="1" applyBorder="1" applyAlignment="1" applyProtection="1">
      <alignment horizontal="center" wrapText="1"/>
      <protection locked="0"/>
    </xf>
    <xf numFmtId="2" fontId="16" fillId="35" borderId="24" xfId="54" applyNumberFormat="1" applyFont="1" applyFill="1" applyBorder="1" applyAlignment="1" applyProtection="1">
      <alignment horizontal="center" wrapText="1"/>
      <protection locked="0"/>
    </xf>
    <xf numFmtId="2" fontId="16" fillId="35" borderId="25" xfId="54" applyNumberFormat="1" applyFont="1" applyFill="1" applyBorder="1" applyAlignment="1" applyProtection="1">
      <alignment horizontal="center" wrapText="1"/>
      <protection locked="0"/>
    </xf>
    <xf numFmtId="0" fontId="13" fillId="35" borderId="10" xfId="54" applyFont="1" applyFill="1" applyBorder="1" applyAlignment="1">
      <alignment horizontal="center" vertical="center" wrapText="1"/>
      <protection/>
    </xf>
    <xf numFmtId="0" fontId="16" fillId="35" borderId="26" xfId="54" applyFont="1" applyFill="1" applyBorder="1" applyAlignment="1">
      <alignment horizontal="center" vertical="center" wrapText="1"/>
      <protection/>
    </xf>
    <xf numFmtId="4" fontId="10" fillId="0" borderId="27" xfId="54" applyNumberFormat="1" applyFont="1" applyFill="1" applyBorder="1" applyAlignment="1">
      <alignment horizontal="center" wrapText="1"/>
      <protection/>
    </xf>
    <xf numFmtId="4" fontId="10" fillId="0" borderId="10" xfId="54" applyNumberFormat="1" applyFont="1" applyFill="1" applyBorder="1" applyAlignment="1">
      <alignment horizontal="center" wrapText="1"/>
      <protection/>
    </xf>
    <xf numFmtId="2" fontId="10" fillId="0" borderId="10" xfId="54" applyNumberFormat="1" applyFont="1" applyFill="1" applyBorder="1" applyAlignment="1">
      <alignment horizontal="center" wrapText="1"/>
      <protection/>
    </xf>
    <xf numFmtId="2" fontId="24" fillId="35" borderId="28" xfId="54" applyNumberFormat="1" applyFont="1" applyFill="1" applyBorder="1" applyAlignment="1">
      <alignment horizontal="center" wrapText="1"/>
      <protection/>
    </xf>
    <xf numFmtId="2" fontId="16" fillId="35" borderId="29" xfId="54" applyNumberFormat="1" applyFont="1" applyFill="1" applyBorder="1" applyAlignment="1">
      <alignment vertical="center" wrapText="1"/>
      <protection/>
    </xf>
    <xf numFmtId="2" fontId="16" fillId="35" borderId="30" xfId="54" applyNumberFormat="1" applyFont="1" applyFill="1" applyBorder="1" applyAlignment="1">
      <alignment vertical="center" wrapText="1"/>
      <protection/>
    </xf>
    <xf numFmtId="2" fontId="16" fillId="35" borderId="31" xfId="54" applyNumberFormat="1" applyFont="1" applyFill="1" applyBorder="1" applyAlignment="1">
      <alignment vertical="center" wrapText="1"/>
      <protection/>
    </xf>
    <xf numFmtId="2" fontId="16" fillId="35" borderId="12" xfId="54" applyNumberFormat="1" applyFont="1" applyFill="1" applyBorder="1" applyAlignment="1">
      <alignment vertical="center" wrapText="1"/>
      <protection/>
    </xf>
    <xf numFmtId="2" fontId="16" fillId="35" borderId="16" xfId="54" applyNumberFormat="1" applyFont="1" applyFill="1" applyBorder="1" applyAlignment="1">
      <alignment vertical="center" wrapText="1"/>
      <protection/>
    </xf>
    <xf numFmtId="2" fontId="16" fillId="35" borderId="18" xfId="54" applyNumberFormat="1" applyFont="1" applyFill="1" applyBorder="1" applyAlignment="1">
      <alignment vertical="center" wrapText="1"/>
      <protection/>
    </xf>
    <xf numFmtId="2" fontId="16" fillId="35" borderId="21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9" fontId="10" fillId="0" borderId="10" xfId="54" applyNumberFormat="1" applyFont="1" applyBorder="1" applyAlignment="1">
      <alignment horizontal="center"/>
      <protection/>
    </xf>
    <xf numFmtId="49" fontId="93" fillId="0" borderId="10" xfId="0" applyNumberFormat="1" applyFont="1" applyBorder="1" applyAlignment="1">
      <alignment horizontal="center" vertical="center" wrapText="1"/>
    </xf>
    <xf numFmtId="4" fontId="94" fillId="0" borderId="10" xfId="0" applyNumberFormat="1" applyFont="1" applyBorder="1" applyAlignment="1" applyProtection="1">
      <alignment horizontal="right" vertical="center" wrapText="1"/>
      <protection locked="0"/>
    </xf>
    <xf numFmtId="49" fontId="93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32" xfId="54" applyNumberFormat="1" applyFont="1" applyBorder="1" applyAlignment="1" applyProtection="1">
      <alignment horizontal="center"/>
      <protection locked="0"/>
    </xf>
    <xf numFmtId="49" fontId="10" fillId="0" borderId="33" xfId="54" applyNumberFormat="1" applyFont="1" applyBorder="1" applyAlignment="1" applyProtection="1">
      <alignment horizontal="center"/>
      <protection locked="0"/>
    </xf>
    <xf numFmtId="3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6" fillId="35" borderId="12" xfId="54" applyNumberFormat="1" applyFont="1" applyFill="1" applyBorder="1" applyAlignment="1" applyProtection="1">
      <alignment horizontal="center" wrapText="1"/>
      <protection locked="0"/>
    </xf>
    <xf numFmtId="2" fontId="16" fillId="35" borderId="16" xfId="54" applyNumberFormat="1" applyFont="1" applyFill="1" applyBorder="1" applyAlignment="1" applyProtection="1">
      <alignment horizontal="center" wrapText="1"/>
      <protection locked="0"/>
    </xf>
    <xf numFmtId="2" fontId="16" fillId="35" borderId="14" xfId="54" applyNumberFormat="1" applyFont="1" applyFill="1" applyBorder="1" applyAlignment="1" applyProtection="1">
      <alignment horizontal="center" wrapText="1"/>
      <protection locked="0"/>
    </xf>
    <xf numFmtId="2" fontId="16" fillId="35" borderId="18" xfId="54" applyNumberFormat="1" applyFont="1" applyFill="1" applyBorder="1" applyAlignment="1" applyProtection="1">
      <alignment horizontal="center" wrapText="1"/>
      <protection locked="0"/>
    </xf>
    <xf numFmtId="2" fontId="16" fillId="35" borderId="23" xfId="54" applyNumberFormat="1" applyFont="1" applyFill="1" applyBorder="1" applyAlignment="1" applyProtection="1">
      <alignment horizontal="center" wrapText="1"/>
      <protection locked="0"/>
    </xf>
    <xf numFmtId="2" fontId="16" fillId="35" borderId="19" xfId="54" applyNumberFormat="1" applyFont="1" applyFill="1" applyBorder="1" applyAlignment="1" applyProtection="1">
      <alignment horizontal="center" wrapText="1"/>
      <protection locked="0"/>
    </xf>
    <xf numFmtId="2" fontId="16" fillId="35" borderId="24" xfId="54" applyNumberFormat="1" applyFont="1" applyFill="1" applyBorder="1" applyAlignment="1" applyProtection="1">
      <alignment horizontal="center" wrapText="1"/>
      <protection locked="0"/>
    </xf>
    <xf numFmtId="2" fontId="16" fillId="35" borderId="25" xfId="54" applyNumberFormat="1" applyFont="1" applyFill="1" applyBorder="1" applyAlignment="1" applyProtection="1">
      <alignment horizontal="center" wrapText="1"/>
      <protection locked="0"/>
    </xf>
    <xf numFmtId="3" fontId="94" fillId="0" borderId="10" xfId="0" applyNumberFormat="1" applyFont="1" applyFill="1" applyBorder="1" applyAlignment="1">
      <alignment horizontal="center" vertical="center" wrapText="1"/>
    </xf>
    <xf numFmtId="4" fontId="93" fillId="0" borderId="10" xfId="0" applyNumberFormat="1" applyFont="1" applyBorder="1" applyAlignment="1" applyProtection="1">
      <alignment horizontal="left" vertical="center" wrapText="1"/>
      <protection/>
    </xf>
    <xf numFmtId="49" fontId="94" fillId="0" borderId="12" xfId="0" applyNumberFormat="1" applyFont="1" applyBorder="1" applyAlignment="1" applyProtection="1">
      <alignment horizontal="center" vertical="center" wrapText="1"/>
      <protection/>
    </xf>
    <xf numFmtId="4" fontId="93" fillId="0" borderId="10" xfId="0" applyNumberFormat="1" applyFont="1" applyFill="1" applyBorder="1" applyAlignment="1" applyProtection="1">
      <alignment horizontal="left" vertical="center" wrapText="1"/>
      <protection/>
    </xf>
    <xf numFmtId="3" fontId="94" fillId="0" borderId="10" xfId="0" applyNumberFormat="1" applyFont="1" applyFill="1" applyBorder="1" applyAlignment="1" applyProtection="1">
      <alignment horizontal="center" vertical="center" wrapText="1"/>
      <protection/>
    </xf>
    <xf numFmtId="49" fontId="94" fillId="0" borderId="12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0" fontId="16" fillId="35" borderId="16" xfId="54" applyFont="1" applyFill="1" applyBorder="1" applyAlignment="1">
      <alignment horizontal="left" vertical="center"/>
      <protection/>
    </xf>
    <xf numFmtId="0" fontId="16" fillId="35" borderId="0" xfId="54" applyNumberFormat="1" applyFont="1" applyFill="1" applyBorder="1" applyAlignment="1">
      <alignment wrapText="1"/>
      <protection/>
    </xf>
    <xf numFmtId="0" fontId="13" fillId="0" borderId="0" xfId="54" applyNumberFormat="1" applyFont="1" applyFill="1" applyBorder="1" applyAlignment="1">
      <alignment vertical="top" wrapText="1"/>
      <protection/>
    </xf>
    <xf numFmtId="0" fontId="16" fillId="35" borderId="15" xfId="54" applyFont="1" applyFill="1" applyBorder="1" applyAlignment="1">
      <alignment horizontal="left" vertical="center"/>
      <protection/>
    </xf>
    <xf numFmtId="0" fontId="16" fillId="35" borderId="12" xfId="54" applyFont="1" applyFill="1" applyBorder="1" applyAlignment="1">
      <alignment horizontal="left" vertical="center"/>
      <protection/>
    </xf>
    <xf numFmtId="3" fontId="94" fillId="0" borderId="10" xfId="0" applyNumberFormat="1" applyFont="1" applyBorder="1" applyAlignment="1" applyProtection="1">
      <alignment horizontal="center" vertical="center" wrapText="1"/>
      <protection/>
    </xf>
    <xf numFmtId="49" fontId="16" fillId="35" borderId="10" xfId="54" applyNumberFormat="1" applyFont="1" applyFill="1" applyBorder="1">
      <alignment/>
      <protection/>
    </xf>
    <xf numFmtId="3" fontId="94" fillId="0" borderId="10" xfId="0" applyNumberFormat="1" applyFont="1" applyBorder="1" applyAlignment="1">
      <alignment horizontal="center" vertical="center" wrapText="1"/>
    </xf>
    <xf numFmtId="49" fontId="93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2" xfId="0" applyNumberFormat="1" applyFont="1" applyBorder="1" applyAlignment="1">
      <alignment horizontal="center" vertical="center" wrapText="1"/>
    </xf>
    <xf numFmtId="49" fontId="10" fillId="0" borderId="32" xfId="54" applyNumberFormat="1" applyFont="1" applyBorder="1" applyAlignment="1">
      <alignment horizontal="center"/>
      <protection/>
    </xf>
    <xf numFmtId="0" fontId="16" fillId="35" borderId="0" xfId="54" applyNumberFormat="1" applyFont="1" applyFill="1" applyBorder="1" applyAlignment="1" applyProtection="1">
      <alignment horizontal="left"/>
      <protection locked="0"/>
    </xf>
    <xf numFmtId="0" fontId="60" fillId="0" borderId="0" xfId="0" applyFont="1" applyAlignment="1">
      <alignment/>
    </xf>
    <xf numFmtId="4" fontId="20" fillId="0" borderId="0" xfId="0" applyNumberFormat="1" applyFont="1" applyAlignment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3" fontId="40" fillId="0" borderId="0" xfId="0" applyNumberFormat="1" applyFont="1" applyAlignment="1" applyProtection="1">
      <alignment horizontal="center" vertical="center" wrapText="1"/>
      <protection locked="0"/>
    </xf>
    <xf numFmtId="3" fontId="40" fillId="0" borderId="0" xfId="0" applyNumberFormat="1" applyFont="1" applyAlignment="1">
      <alignment horizontal="center" vertical="center" wrapText="1"/>
    </xf>
    <xf numFmtId="4" fontId="20" fillId="0" borderId="0" xfId="0" applyNumberFormat="1" applyFont="1" applyFill="1" applyAlignment="1" applyProtection="1">
      <alignment horizontal="center" vertical="center" wrapText="1"/>
      <protection locked="0"/>
    </xf>
    <xf numFmtId="4" fontId="20" fillId="0" borderId="0" xfId="0" applyNumberFormat="1" applyFont="1" applyFill="1" applyAlignment="1">
      <alignment horizontal="center" vertical="center" wrapText="1"/>
    </xf>
    <xf numFmtId="0" fontId="60" fillId="0" borderId="0" xfId="0" applyFont="1" applyAlignment="1" applyProtection="1">
      <alignment/>
      <protection locked="0"/>
    </xf>
    <xf numFmtId="4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 applyProtection="1">
      <alignment horizontal="center" vertical="center" wrapText="1"/>
      <protection locked="0"/>
    </xf>
    <xf numFmtId="4" fontId="20" fillId="0" borderId="0" xfId="0" applyNumberFormat="1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34" xfId="54" applyNumberFormat="1" applyFont="1" applyBorder="1" applyAlignment="1">
      <alignment horizontal="center" vertical="center"/>
      <protection/>
    </xf>
    <xf numFmtId="0" fontId="19" fillId="0" borderId="0" xfId="0" applyFont="1" applyBorder="1" applyAlignment="1" applyProtection="1">
      <alignment horizontal="center" vertical="top" wrapText="1"/>
      <protection locked="0"/>
    </xf>
    <xf numFmtId="49" fontId="10" fillId="0" borderId="27" xfId="54" applyNumberFormat="1" applyFont="1" applyBorder="1" applyAlignment="1">
      <alignment horizontal="center"/>
      <protection/>
    </xf>
    <xf numFmtId="193" fontId="10" fillId="0" borderId="27" xfId="54" applyNumberFormat="1" applyFont="1" applyFill="1" applyBorder="1" applyAlignment="1">
      <alignment horizontal="center" wrapText="1"/>
      <protection/>
    </xf>
    <xf numFmtId="193" fontId="10" fillId="0" borderId="10" xfId="54" applyNumberFormat="1" applyFont="1" applyFill="1" applyBorder="1" applyAlignment="1">
      <alignment horizontal="center" wrapText="1"/>
      <protection/>
    </xf>
    <xf numFmtId="0" fontId="17" fillId="0" borderId="19" xfId="0" applyNumberFormat="1" applyFont="1" applyBorder="1" applyAlignment="1">
      <alignment horizontal="center" wrapText="1"/>
    </xf>
    <xf numFmtId="49" fontId="16" fillId="0" borderId="17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16" fillId="0" borderId="35" xfId="0" applyNumberFormat="1" applyFont="1" applyBorder="1" applyAlignment="1">
      <alignment horizontal="center"/>
    </xf>
    <xf numFmtId="49" fontId="16" fillId="0" borderId="36" xfId="0" applyNumberFormat="1" applyFont="1" applyBorder="1" applyAlignment="1">
      <alignment horizontal="center"/>
    </xf>
    <xf numFmtId="49" fontId="16" fillId="0" borderId="37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left"/>
    </xf>
    <xf numFmtId="0" fontId="17" fillId="0" borderId="19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16" fillId="0" borderId="15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6" fillId="0" borderId="13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49" fontId="16" fillId="0" borderId="19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left"/>
    </xf>
    <xf numFmtId="49" fontId="16" fillId="0" borderId="39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right"/>
    </xf>
    <xf numFmtId="49" fontId="17" fillId="0" borderId="19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0" fontId="16" fillId="0" borderId="19" xfId="0" applyNumberFormat="1" applyFont="1" applyBorder="1" applyAlignment="1">
      <alignment horizontal="center"/>
    </xf>
    <xf numFmtId="0" fontId="17" fillId="0" borderId="19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 vertical="top" wrapText="1"/>
    </xf>
    <xf numFmtId="0" fontId="13" fillId="0" borderId="0" xfId="0" applyNumberFormat="1" applyFont="1" applyBorder="1" applyAlignment="1">
      <alignment horizontal="center" vertical="top"/>
    </xf>
    <xf numFmtId="0" fontId="13" fillId="0" borderId="20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left" wrapText="1"/>
    </xf>
    <xf numFmtId="0" fontId="17" fillId="0" borderId="19" xfId="0" applyNumberFormat="1" applyFont="1" applyBorder="1" applyAlignment="1">
      <alignment horizontal="left" wrapText="1"/>
    </xf>
    <xf numFmtId="4" fontId="19" fillId="33" borderId="12" xfId="0" applyNumberFormat="1" applyFont="1" applyFill="1" applyBorder="1" applyAlignment="1" applyProtection="1">
      <alignment horizontal="center" vertical="center" wrapText="1"/>
      <protection/>
    </xf>
    <xf numFmtId="4" fontId="19" fillId="33" borderId="16" xfId="0" applyNumberFormat="1" applyFont="1" applyFill="1" applyBorder="1" applyAlignment="1" applyProtection="1">
      <alignment horizontal="center" vertical="center" wrapText="1"/>
      <protection/>
    </xf>
    <xf numFmtId="4" fontId="19" fillId="33" borderId="14" xfId="0" applyNumberFormat="1" applyFont="1" applyFill="1" applyBorder="1" applyAlignment="1" applyProtection="1">
      <alignment horizontal="center" vertical="center" wrapText="1"/>
      <protection/>
    </xf>
    <xf numFmtId="4" fontId="14" fillId="0" borderId="12" xfId="0" applyNumberFormat="1" applyFont="1" applyFill="1" applyBorder="1" applyAlignment="1" applyProtection="1">
      <alignment horizontal="center" vertical="center" wrapText="1"/>
      <protection/>
    </xf>
    <xf numFmtId="4" fontId="14" fillId="0" borderId="16" xfId="0" applyNumberFormat="1" applyFont="1" applyFill="1" applyBorder="1" applyAlignment="1" applyProtection="1">
      <alignment horizontal="center" vertical="center" wrapText="1"/>
      <protection/>
    </xf>
    <xf numFmtId="4" fontId="14" fillId="0" borderId="14" xfId="0" applyNumberFormat="1" applyFont="1" applyFill="1" applyBorder="1" applyAlignment="1" applyProtection="1">
      <alignment horizontal="center" vertical="center" wrapText="1"/>
      <protection/>
    </xf>
    <xf numFmtId="4" fontId="14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2" xfId="0" applyNumberFormat="1" applyFont="1" applyBorder="1" applyAlignment="1" applyProtection="1">
      <alignment horizontal="center" vertical="center" wrapText="1"/>
      <protection/>
    </xf>
    <xf numFmtId="3" fontId="14" fillId="0" borderId="14" xfId="0" applyNumberFormat="1" applyFont="1" applyBorder="1" applyAlignment="1" applyProtection="1">
      <alignment horizontal="center" vertical="center" wrapText="1"/>
      <protection/>
    </xf>
    <xf numFmtId="4" fontId="14" fillId="0" borderId="12" xfId="0" applyNumberFormat="1" applyFont="1" applyBorder="1" applyAlignment="1" applyProtection="1">
      <alignment horizontal="center" vertical="center" wrapText="1"/>
      <protection/>
    </xf>
    <xf numFmtId="4" fontId="14" fillId="0" borderId="16" xfId="0" applyNumberFormat="1" applyFont="1" applyBorder="1" applyAlignment="1" applyProtection="1">
      <alignment horizontal="center" vertical="center" wrapText="1"/>
      <protection/>
    </xf>
    <xf numFmtId="4" fontId="14" fillId="0" borderId="14" xfId="0" applyNumberFormat="1" applyFont="1" applyBorder="1" applyAlignment="1" applyProtection="1">
      <alignment horizontal="center" vertical="center" wrapText="1"/>
      <protection/>
    </xf>
    <xf numFmtId="4" fontId="14" fillId="34" borderId="12" xfId="0" applyNumberFormat="1" applyFont="1" applyFill="1" applyBorder="1" applyAlignment="1" applyProtection="1">
      <alignment horizontal="center" vertical="center" wrapText="1"/>
      <protection/>
    </xf>
    <xf numFmtId="4" fontId="14" fillId="34" borderId="16" xfId="0" applyNumberFormat="1" applyFont="1" applyFill="1" applyBorder="1" applyAlignment="1" applyProtection="1">
      <alignment horizontal="center" vertical="center" wrapText="1"/>
      <protection/>
    </xf>
    <xf numFmtId="4" fontId="14" fillId="34" borderId="14" xfId="0" applyNumberFormat="1" applyFont="1" applyFill="1" applyBorder="1" applyAlignment="1" applyProtection="1">
      <alignment horizontal="center" vertical="center" wrapText="1"/>
      <protection/>
    </xf>
    <xf numFmtId="3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top" wrapText="1"/>
      <protection locked="0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56" applyFont="1" applyBorder="1" applyAlignment="1" applyProtection="1">
      <alignment horizontal="center" vertical="center"/>
      <protection locked="0"/>
    </xf>
    <xf numFmtId="0" fontId="10" fillId="0" borderId="0" xfId="56" applyFont="1" applyBorder="1" applyAlignment="1" applyProtection="1">
      <alignment horizontal="center" vertical="center"/>
      <protection locked="0"/>
    </xf>
    <xf numFmtId="0" fontId="10" fillId="0" borderId="38" xfId="56" applyFont="1" applyBorder="1" applyAlignment="1" applyProtection="1">
      <alignment horizontal="center" vertical="center"/>
      <protection locked="0"/>
    </xf>
    <xf numFmtId="3" fontId="19" fillId="33" borderId="12" xfId="0" applyNumberFormat="1" applyFont="1" applyFill="1" applyBorder="1" applyAlignment="1" applyProtection="1">
      <alignment horizontal="center" vertical="center" wrapText="1"/>
      <protection/>
    </xf>
    <xf numFmtId="3" fontId="19" fillId="33" borderId="14" xfId="0" applyNumberFormat="1" applyFont="1" applyFill="1" applyBorder="1" applyAlignment="1" applyProtection="1">
      <alignment horizontal="center" vertical="center" wrapText="1"/>
      <protection/>
    </xf>
    <xf numFmtId="4" fontId="14" fillId="32" borderId="12" xfId="0" applyNumberFormat="1" applyFont="1" applyFill="1" applyBorder="1" applyAlignment="1" applyProtection="1">
      <alignment horizontal="center" vertical="center" wrapText="1"/>
      <protection/>
    </xf>
    <xf numFmtId="4" fontId="14" fillId="32" borderId="16" xfId="0" applyNumberFormat="1" applyFont="1" applyFill="1" applyBorder="1" applyAlignment="1" applyProtection="1">
      <alignment horizontal="center" vertical="center" wrapText="1"/>
      <protection/>
    </xf>
    <xf numFmtId="4" fontId="14" fillId="32" borderId="14" xfId="0" applyNumberFormat="1" applyFont="1" applyFill="1" applyBorder="1" applyAlignment="1" applyProtection="1">
      <alignment horizontal="center" vertical="center" wrapText="1"/>
      <protection/>
    </xf>
    <xf numFmtId="49" fontId="19" fillId="33" borderId="12" xfId="0" applyNumberFormat="1" applyFont="1" applyFill="1" applyBorder="1" applyAlignment="1" applyProtection="1">
      <alignment horizontal="center" vertical="center" wrapText="1"/>
      <protection/>
    </xf>
    <xf numFmtId="49" fontId="19" fillId="33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 wrapText="1"/>
      <protection/>
    </xf>
    <xf numFmtId="4" fontId="10" fillId="0" borderId="26" xfId="0" applyNumberFormat="1" applyFont="1" applyBorder="1" applyAlignment="1" applyProtection="1">
      <alignment horizontal="center" vertical="center" wrapText="1"/>
      <protection locked="0"/>
    </xf>
    <xf numFmtId="4" fontId="10" fillId="0" borderId="32" xfId="0" applyNumberFormat="1" applyFont="1" applyBorder="1" applyAlignment="1" applyProtection="1">
      <alignment horizontal="center" vertical="center" wrapText="1"/>
      <protection locked="0"/>
    </xf>
    <xf numFmtId="4" fontId="10" fillId="0" borderId="33" xfId="0" applyNumberFormat="1" applyFont="1" applyBorder="1" applyAlignment="1" applyProtection="1">
      <alignment horizontal="center" vertical="center" wrapText="1"/>
      <protection locked="0"/>
    </xf>
    <xf numFmtId="49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56" applyFont="1" applyBorder="1" applyAlignment="1" applyProtection="1">
      <alignment horizontal="center" vertical="center"/>
      <protection locked="0"/>
    </xf>
    <xf numFmtId="0" fontId="10" fillId="0" borderId="19" xfId="56" applyFont="1" applyBorder="1" applyAlignment="1" applyProtection="1">
      <alignment horizontal="center" vertical="center"/>
      <protection locked="0"/>
    </xf>
    <xf numFmtId="0" fontId="10" fillId="0" borderId="24" xfId="56" applyFont="1" applyBorder="1" applyAlignment="1" applyProtection="1">
      <alignment horizontal="center" vertical="center"/>
      <protection locked="0"/>
    </xf>
    <xf numFmtId="0" fontId="10" fillId="0" borderId="20" xfId="56" applyFont="1" applyBorder="1" applyAlignment="1" applyProtection="1">
      <alignment horizontal="center" vertical="center" wrapText="1"/>
      <protection locked="0"/>
    </xf>
    <xf numFmtId="0" fontId="10" fillId="0" borderId="13" xfId="56" applyFont="1" applyBorder="1" applyAlignment="1" applyProtection="1">
      <alignment horizontal="center" vertical="center" wrapText="1"/>
      <protection locked="0"/>
    </xf>
    <xf numFmtId="0" fontId="10" fillId="0" borderId="0" xfId="56" applyFont="1" applyBorder="1" applyAlignment="1" applyProtection="1">
      <alignment horizontal="center" vertical="center" wrapText="1"/>
      <protection locked="0"/>
    </xf>
    <xf numFmtId="0" fontId="10" fillId="0" borderId="38" xfId="56" applyFont="1" applyBorder="1" applyAlignment="1" applyProtection="1">
      <alignment horizontal="center" vertical="center" wrapText="1"/>
      <protection locked="0"/>
    </xf>
    <xf numFmtId="0" fontId="10" fillId="0" borderId="19" xfId="56" applyFont="1" applyBorder="1" applyAlignment="1" applyProtection="1">
      <alignment horizontal="center" vertical="center" wrapText="1"/>
      <protection locked="0"/>
    </xf>
    <xf numFmtId="0" fontId="10" fillId="0" borderId="24" xfId="56" applyFont="1" applyBorder="1" applyAlignment="1" applyProtection="1">
      <alignment horizontal="center" vertical="center" wrapText="1"/>
      <protection locked="0"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4" fontId="1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/>
      <protection locked="0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 applyProtection="1">
      <alignment horizontal="center" vertical="top" wrapText="1"/>
      <protection locked="0"/>
    </xf>
    <xf numFmtId="0" fontId="24" fillId="0" borderId="19" xfId="0" applyFont="1" applyBorder="1" applyAlignment="1" applyProtection="1">
      <alignment horizontal="center" vertical="top" wrapText="1"/>
      <protection locked="0"/>
    </xf>
    <xf numFmtId="4" fontId="7" fillId="0" borderId="26" xfId="0" applyNumberFormat="1" applyFont="1" applyBorder="1" applyAlignment="1">
      <alignment horizontal="center" vertical="center" wrapText="1"/>
    </xf>
    <xf numFmtId="4" fontId="7" fillId="0" borderId="32" xfId="0" applyNumberFormat="1" applyFont="1" applyBorder="1" applyAlignment="1">
      <alignment horizontal="center" vertical="center" wrapText="1"/>
    </xf>
    <xf numFmtId="4" fontId="7" fillId="0" borderId="33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 wrapText="1"/>
    </xf>
    <xf numFmtId="4" fontId="7" fillId="0" borderId="3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 vertical="center" wrapText="1"/>
    </xf>
    <xf numFmtId="49" fontId="19" fillId="33" borderId="12" xfId="0" applyNumberFormat="1" applyFont="1" applyFill="1" applyBorder="1" applyAlignment="1">
      <alignment horizontal="center" vertical="center" wrapText="1"/>
    </xf>
    <xf numFmtId="49" fontId="19" fillId="33" borderId="1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/>
      <protection locked="0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4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4" fontId="19" fillId="0" borderId="26" xfId="0" applyNumberFormat="1" applyFont="1" applyBorder="1" applyAlignment="1">
      <alignment horizontal="center" vertical="center" wrapText="1"/>
    </xf>
    <xf numFmtId="4" fontId="19" fillId="0" borderId="32" xfId="0" applyNumberFormat="1" applyFont="1" applyBorder="1" applyAlignment="1">
      <alignment horizontal="center" vertical="center" wrapText="1"/>
    </xf>
    <xf numFmtId="4" fontId="19" fillId="0" borderId="33" xfId="0" applyNumberFormat="1" applyFont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32" xfId="0" applyNumberFormat="1" applyFont="1" applyFill="1" applyBorder="1" applyAlignment="1">
      <alignment horizontal="center" vertical="center" wrapText="1"/>
    </xf>
    <xf numFmtId="49" fontId="19" fillId="0" borderId="33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9" fillId="33" borderId="12" xfId="0" applyNumberFormat="1" applyFont="1" applyFill="1" applyBorder="1" applyAlignment="1">
      <alignment horizontal="center" vertical="center" wrapText="1"/>
    </xf>
    <xf numFmtId="3" fontId="19" fillId="33" borderId="14" xfId="0" applyNumberFormat="1" applyFont="1" applyFill="1" applyBorder="1" applyAlignment="1">
      <alignment horizontal="center" vertical="center" wrapText="1"/>
    </xf>
    <xf numFmtId="4" fontId="19" fillId="0" borderId="2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9" xfId="0" applyFont="1" applyBorder="1" applyAlignment="1" applyProtection="1">
      <alignment horizontal="center" vertical="top" wrapText="1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4" fontId="10" fillId="0" borderId="15" xfId="54" applyNumberFormat="1" applyFont="1" applyBorder="1" applyAlignment="1" applyProtection="1">
      <alignment horizontal="right"/>
      <protection/>
    </xf>
    <xf numFmtId="4" fontId="10" fillId="0" borderId="20" xfId="54" applyNumberFormat="1" applyFont="1" applyBorder="1" applyAlignment="1" applyProtection="1">
      <alignment horizontal="right"/>
      <protection/>
    </xf>
    <xf numFmtId="4" fontId="10" fillId="0" borderId="13" xfId="54" applyNumberFormat="1" applyFont="1" applyBorder="1" applyAlignment="1" applyProtection="1">
      <alignment horizontal="right"/>
      <protection/>
    </xf>
    <xf numFmtId="4" fontId="10" fillId="0" borderId="21" xfId="54" applyNumberFormat="1" applyFont="1" applyBorder="1" applyAlignment="1" applyProtection="1">
      <alignment horizontal="right"/>
      <protection/>
    </xf>
    <xf numFmtId="4" fontId="10" fillId="0" borderId="10" xfId="54" applyNumberFormat="1" applyFont="1" applyBorder="1" applyAlignment="1" applyProtection="1">
      <alignment horizontal="right"/>
      <protection locked="0"/>
    </xf>
    <xf numFmtId="4" fontId="10" fillId="0" borderId="40" xfId="54" applyNumberFormat="1" applyFont="1" applyBorder="1" applyAlignment="1" applyProtection="1">
      <alignment horizontal="right"/>
      <protection locked="0"/>
    </xf>
    <xf numFmtId="49" fontId="10" fillId="0" borderId="41" xfId="54" applyNumberFormat="1" applyFont="1" applyBorder="1" applyAlignment="1">
      <alignment horizontal="center"/>
      <protection/>
    </xf>
    <xf numFmtId="49" fontId="10" fillId="0" borderId="10" xfId="54" applyNumberFormat="1" applyFont="1" applyBorder="1" applyAlignment="1">
      <alignment horizontal="center"/>
      <protection/>
    </xf>
    <xf numFmtId="49" fontId="10" fillId="0" borderId="42" xfId="54" applyNumberFormat="1" applyFont="1" applyBorder="1" applyAlignment="1">
      <alignment horizontal="center"/>
      <protection/>
    </xf>
    <xf numFmtId="49" fontId="10" fillId="0" borderId="28" xfId="54" applyNumberFormat="1" applyFont="1" applyBorder="1" applyAlignment="1">
      <alignment horizontal="center"/>
      <protection/>
    </xf>
    <xf numFmtId="49" fontId="10" fillId="0" borderId="43" xfId="54" applyNumberFormat="1" applyFont="1" applyBorder="1" applyAlignment="1">
      <alignment horizontal="center"/>
      <protection/>
    </xf>
    <xf numFmtId="49" fontId="10" fillId="0" borderId="19" xfId="54" applyNumberFormat="1" applyFont="1" applyBorder="1" applyAlignment="1">
      <alignment horizontal="center"/>
      <protection/>
    </xf>
    <xf numFmtId="49" fontId="10" fillId="0" borderId="24" xfId="54" applyNumberFormat="1" applyFont="1" applyBorder="1" applyAlignment="1">
      <alignment horizontal="center"/>
      <protection/>
    </xf>
    <xf numFmtId="49" fontId="10" fillId="0" borderId="12" xfId="54" applyNumberFormat="1" applyFont="1" applyBorder="1" applyAlignment="1">
      <alignment horizontal="center"/>
      <protection/>
    </xf>
    <xf numFmtId="49" fontId="10" fillId="0" borderId="16" xfId="54" applyNumberFormat="1" applyFont="1" applyBorder="1" applyAlignment="1">
      <alignment horizontal="center"/>
      <protection/>
    </xf>
    <xf numFmtId="49" fontId="10" fillId="0" borderId="14" xfId="54" applyNumberFormat="1" applyFont="1" applyBorder="1" applyAlignment="1">
      <alignment horizontal="center"/>
      <protection/>
    </xf>
    <xf numFmtId="49" fontId="91" fillId="0" borderId="10" xfId="54" applyNumberFormat="1" applyFont="1" applyBorder="1" applyAlignment="1" applyProtection="1">
      <alignment horizontal="center"/>
      <protection locked="0"/>
    </xf>
    <xf numFmtId="49" fontId="10" fillId="0" borderId="26" xfId="54" applyNumberFormat="1" applyFont="1" applyBorder="1" applyAlignment="1">
      <alignment horizontal="center"/>
      <protection/>
    </xf>
    <xf numFmtId="49" fontId="10" fillId="0" borderId="32" xfId="54" applyNumberFormat="1" applyFont="1" applyBorder="1" applyAlignment="1">
      <alignment horizontal="center"/>
      <protection/>
    </xf>
    <xf numFmtId="49" fontId="10" fillId="0" borderId="44" xfId="54" applyNumberFormat="1" applyFont="1" applyBorder="1" applyAlignment="1">
      <alignment horizontal="center"/>
      <protection/>
    </xf>
    <xf numFmtId="4" fontId="10" fillId="0" borderId="33" xfId="54" applyNumberFormat="1" applyFont="1" applyBorder="1" applyAlignment="1" applyProtection="1">
      <alignment horizontal="right"/>
      <protection locked="0"/>
    </xf>
    <xf numFmtId="4" fontId="10" fillId="0" borderId="45" xfId="54" applyNumberFormat="1" applyFont="1" applyBorder="1" applyAlignment="1" applyProtection="1">
      <alignment horizontal="right"/>
      <protection locked="0"/>
    </xf>
    <xf numFmtId="0" fontId="10" fillId="0" borderId="46" xfId="54" applyFont="1" applyBorder="1" applyAlignment="1">
      <alignment horizontal="left" indent="4"/>
      <protection/>
    </xf>
    <xf numFmtId="49" fontId="91" fillId="0" borderId="28" xfId="54" applyNumberFormat="1" applyFont="1" applyBorder="1" applyAlignment="1" applyProtection="1">
      <alignment horizontal="center"/>
      <protection locked="0"/>
    </xf>
    <xf numFmtId="4" fontId="10" fillId="0" borderId="28" xfId="54" applyNumberFormat="1" applyFont="1" applyBorder="1" applyAlignment="1" applyProtection="1">
      <alignment horizontal="right"/>
      <protection locked="0"/>
    </xf>
    <xf numFmtId="4" fontId="10" fillId="0" borderId="47" xfId="54" applyNumberFormat="1" applyFont="1" applyBorder="1" applyAlignment="1" applyProtection="1">
      <alignment horizontal="right"/>
      <protection locked="0"/>
    </xf>
    <xf numFmtId="0" fontId="10" fillId="0" borderId="19" xfId="54" applyFont="1" applyBorder="1" applyAlignment="1">
      <alignment horizontal="left" indent="4"/>
      <protection/>
    </xf>
    <xf numFmtId="49" fontId="10" fillId="0" borderId="48" xfId="54" applyNumberFormat="1" applyFont="1" applyBorder="1" applyAlignment="1">
      <alignment horizontal="center"/>
      <protection/>
    </xf>
    <xf numFmtId="49" fontId="10" fillId="0" borderId="0" xfId="54" applyNumberFormat="1" applyFont="1" applyBorder="1" applyAlignment="1">
      <alignment horizontal="center"/>
      <protection/>
    </xf>
    <xf numFmtId="49" fontId="10" fillId="0" borderId="38" xfId="54" applyNumberFormat="1" applyFont="1" applyBorder="1" applyAlignment="1">
      <alignment horizontal="center"/>
      <protection/>
    </xf>
    <xf numFmtId="49" fontId="10" fillId="0" borderId="22" xfId="54" applyNumberFormat="1" applyFont="1" applyBorder="1" applyAlignment="1">
      <alignment horizontal="center"/>
      <protection/>
    </xf>
    <xf numFmtId="49" fontId="10" fillId="0" borderId="20" xfId="54" applyNumberFormat="1" applyFont="1" applyBorder="1" applyAlignment="1">
      <alignment horizontal="center"/>
      <protection/>
    </xf>
    <xf numFmtId="49" fontId="10" fillId="0" borderId="13" xfId="54" applyNumberFormat="1" applyFont="1" applyBorder="1" applyAlignment="1">
      <alignment horizontal="center"/>
      <protection/>
    </xf>
    <xf numFmtId="49" fontId="10" fillId="0" borderId="33" xfId="54" applyNumberFormat="1" applyFont="1" applyBorder="1" applyAlignment="1">
      <alignment horizontal="center"/>
      <protection/>
    </xf>
    <xf numFmtId="0" fontId="13" fillId="0" borderId="49" xfId="54" applyFont="1" applyBorder="1" applyAlignment="1" applyProtection="1">
      <alignment horizontal="center" vertical="center"/>
      <protection locked="0"/>
    </xf>
    <xf numFmtId="0" fontId="13" fillId="0" borderId="50" xfId="54" applyFont="1" applyBorder="1" applyAlignment="1" applyProtection="1">
      <alignment horizontal="center" vertical="center"/>
      <protection locked="0"/>
    </xf>
    <xf numFmtId="0" fontId="13" fillId="0" borderId="51" xfId="54" applyFont="1" applyBorder="1" applyAlignment="1" applyProtection="1">
      <alignment horizontal="center" vertical="center"/>
      <protection locked="0"/>
    </xf>
    <xf numFmtId="0" fontId="13" fillId="0" borderId="11" xfId="54" applyFont="1" applyBorder="1" applyAlignment="1" applyProtection="1">
      <alignment horizontal="center" vertical="center"/>
      <protection locked="0"/>
    </xf>
    <xf numFmtId="0" fontId="13" fillId="0" borderId="0" xfId="54" applyFont="1" applyBorder="1" applyAlignment="1" applyProtection="1">
      <alignment horizontal="center" vertical="center"/>
      <protection locked="0"/>
    </xf>
    <xf numFmtId="0" fontId="13" fillId="0" borderId="38" xfId="54" applyFont="1" applyBorder="1" applyAlignment="1" applyProtection="1">
      <alignment horizontal="center" vertical="center"/>
      <protection locked="0"/>
    </xf>
    <xf numFmtId="0" fontId="13" fillId="0" borderId="52" xfId="54" applyFont="1" applyBorder="1" applyAlignment="1" applyProtection="1">
      <alignment horizontal="center" vertical="center"/>
      <protection locked="0"/>
    </xf>
    <xf numFmtId="0" fontId="13" fillId="0" borderId="53" xfId="54" applyFont="1" applyBorder="1" applyAlignment="1" applyProtection="1">
      <alignment horizontal="center" vertical="center"/>
      <protection locked="0"/>
    </xf>
    <xf numFmtId="0" fontId="13" fillId="0" borderId="46" xfId="54" applyFont="1" applyBorder="1" applyAlignment="1" applyProtection="1">
      <alignment horizontal="center" vertical="center"/>
      <protection locked="0"/>
    </xf>
    <xf numFmtId="0" fontId="13" fillId="0" borderId="54" xfId="54" applyFont="1" applyBorder="1" applyAlignment="1" applyProtection="1">
      <alignment horizontal="center" vertical="center"/>
      <protection locked="0"/>
    </xf>
    <xf numFmtId="0" fontId="14" fillId="0" borderId="55" xfId="54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24" fillId="0" borderId="0" xfId="54" applyFont="1" applyAlignment="1" applyProtection="1">
      <alignment horizontal="center"/>
      <protection locked="0"/>
    </xf>
    <xf numFmtId="0" fontId="13" fillId="0" borderId="58" xfId="54" applyFont="1" applyBorder="1" applyAlignment="1" applyProtection="1">
      <alignment horizontal="center" vertical="center"/>
      <protection locked="0"/>
    </xf>
    <xf numFmtId="0" fontId="60" fillId="0" borderId="50" xfId="0" applyFont="1" applyBorder="1" applyAlignment="1">
      <alignment/>
    </xf>
    <xf numFmtId="0" fontId="60" fillId="0" borderId="58" xfId="0" applyFont="1" applyBorder="1" applyAlignment="1">
      <alignment/>
    </xf>
    <xf numFmtId="0" fontId="13" fillId="0" borderId="59" xfId="54" applyFont="1" applyBorder="1" applyAlignment="1" applyProtection="1">
      <alignment horizontal="center" vertical="center"/>
      <protection locked="0"/>
    </xf>
    <xf numFmtId="0" fontId="13" fillId="0" borderId="60" xfId="54" applyFont="1" applyBorder="1" applyAlignment="1" applyProtection="1">
      <alignment horizontal="center" vertical="center"/>
      <protection locked="0"/>
    </xf>
    <xf numFmtId="0" fontId="13" fillId="0" borderId="61" xfId="54" applyFont="1" applyBorder="1" applyAlignment="1" applyProtection="1">
      <alignment horizontal="center" vertical="center"/>
      <protection locked="0"/>
    </xf>
    <xf numFmtId="0" fontId="13" fillId="0" borderId="48" xfId="54" applyFont="1" applyBorder="1" applyAlignment="1" applyProtection="1">
      <alignment horizontal="center" vertical="center"/>
      <protection locked="0"/>
    </xf>
    <xf numFmtId="0" fontId="13" fillId="0" borderId="62" xfId="54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60" fillId="0" borderId="62" xfId="0" applyFont="1" applyBorder="1" applyAlignment="1">
      <alignment/>
    </xf>
    <xf numFmtId="0" fontId="13" fillId="0" borderId="63" xfId="54" applyFont="1" applyBorder="1" applyAlignment="1" applyProtection="1">
      <alignment horizontal="center" vertical="center"/>
      <protection locked="0"/>
    </xf>
    <xf numFmtId="0" fontId="13" fillId="0" borderId="64" xfId="54" applyFont="1" applyBorder="1" applyAlignment="1" applyProtection="1">
      <alignment horizontal="center" vertical="center"/>
      <protection locked="0"/>
    </xf>
    <xf numFmtId="0" fontId="60" fillId="0" borderId="46" xfId="0" applyFont="1" applyBorder="1" applyAlignment="1">
      <alignment/>
    </xf>
    <xf numFmtId="0" fontId="60" fillId="0" borderId="64" xfId="0" applyFont="1" applyBorder="1" applyAlignment="1">
      <alignment/>
    </xf>
    <xf numFmtId="0" fontId="13" fillId="0" borderId="63" xfId="54" applyFont="1" applyBorder="1" applyAlignment="1">
      <alignment horizontal="center" vertical="center"/>
      <protection/>
    </xf>
    <xf numFmtId="0" fontId="13" fillId="0" borderId="46" xfId="54" applyFont="1" applyBorder="1" applyAlignment="1">
      <alignment horizontal="center" vertical="center"/>
      <protection/>
    </xf>
    <xf numFmtId="0" fontId="13" fillId="0" borderId="65" xfId="54" applyFont="1" applyBorder="1" applyAlignment="1">
      <alignment horizontal="center" vertical="center"/>
      <protection/>
    </xf>
    <xf numFmtId="0" fontId="13" fillId="0" borderId="66" xfId="54" applyFont="1" applyBorder="1" applyAlignment="1">
      <alignment horizontal="center" vertical="center"/>
      <protection/>
    </xf>
    <xf numFmtId="0" fontId="13" fillId="0" borderId="34" xfId="54" applyFont="1" applyBorder="1" applyAlignment="1">
      <alignment horizontal="center" vertical="center"/>
      <protection/>
    </xf>
    <xf numFmtId="0" fontId="13" fillId="0" borderId="54" xfId="54" applyFont="1" applyBorder="1" applyAlignment="1">
      <alignment horizontal="center" vertical="center"/>
      <protection/>
    </xf>
    <xf numFmtId="0" fontId="13" fillId="0" borderId="44" xfId="54" applyFont="1" applyBorder="1" applyAlignment="1">
      <alignment horizontal="center" vertical="center"/>
      <protection/>
    </xf>
    <xf numFmtId="0" fontId="13" fillId="0" borderId="53" xfId="54" applyFont="1" applyBorder="1" applyAlignment="1">
      <alignment horizontal="center" vertical="center"/>
      <protection/>
    </xf>
    <xf numFmtId="0" fontId="13" fillId="0" borderId="67" xfId="54" applyFont="1" applyBorder="1" applyAlignment="1">
      <alignment horizontal="center" vertical="center"/>
      <protection/>
    </xf>
    <xf numFmtId="0" fontId="13" fillId="0" borderId="68" xfId="54" applyFont="1" applyBorder="1" applyAlignment="1">
      <alignment horizontal="center" vertical="center"/>
      <protection/>
    </xf>
    <xf numFmtId="49" fontId="24" fillId="0" borderId="39" xfId="54" applyNumberFormat="1" applyFont="1" applyBorder="1" applyAlignment="1">
      <alignment horizontal="center"/>
      <protection/>
    </xf>
    <xf numFmtId="49" fontId="24" fillId="0" borderId="30" xfId="54" applyNumberFormat="1" applyFont="1" applyBorder="1" applyAlignment="1">
      <alignment horizontal="center"/>
      <protection/>
    </xf>
    <xf numFmtId="49" fontId="24" fillId="0" borderId="69" xfId="54" applyNumberFormat="1" applyFont="1" applyBorder="1" applyAlignment="1">
      <alignment horizontal="center"/>
      <protection/>
    </xf>
    <xf numFmtId="0" fontId="24" fillId="0" borderId="30" xfId="54" applyFont="1" applyBorder="1" applyAlignment="1">
      <alignment/>
      <protection/>
    </xf>
    <xf numFmtId="49" fontId="24" fillId="0" borderId="70" xfId="54" applyNumberFormat="1" applyFont="1" applyBorder="1" applyAlignment="1">
      <alignment horizontal="center"/>
      <protection/>
    </xf>
    <xf numFmtId="49" fontId="24" fillId="0" borderId="27" xfId="54" applyNumberFormat="1" applyFont="1" applyBorder="1" applyAlignment="1">
      <alignment horizontal="center"/>
      <protection/>
    </xf>
    <xf numFmtId="49" fontId="10" fillId="0" borderId="27" xfId="54" applyNumberFormat="1" applyFont="1" applyBorder="1" applyAlignment="1">
      <alignment horizontal="center"/>
      <protection/>
    </xf>
    <xf numFmtId="4" fontId="10" fillId="0" borderId="27" xfId="54" applyNumberFormat="1" applyFont="1" applyBorder="1" applyAlignment="1">
      <alignment horizontal="right"/>
      <protection/>
    </xf>
    <xf numFmtId="4" fontId="10" fillId="0" borderId="27" xfId="54" applyNumberFormat="1" applyFont="1" applyBorder="1" applyAlignment="1" applyProtection="1">
      <alignment horizontal="right"/>
      <protection locked="0"/>
    </xf>
    <xf numFmtId="4" fontId="10" fillId="0" borderId="71" xfId="54" applyNumberFormat="1" applyFont="1" applyBorder="1" applyAlignment="1" applyProtection="1">
      <alignment horizontal="right"/>
      <protection locked="0"/>
    </xf>
    <xf numFmtId="49" fontId="10" fillId="0" borderId="17" xfId="54" applyNumberFormat="1" applyFont="1" applyBorder="1" applyAlignment="1">
      <alignment horizontal="center"/>
      <protection/>
    </xf>
    <xf numFmtId="0" fontId="10" fillId="0" borderId="13" xfId="54" applyFont="1" applyBorder="1" applyAlignment="1">
      <alignment horizontal="left" indent="1"/>
      <protection/>
    </xf>
    <xf numFmtId="0" fontId="10" fillId="0" borderId="26" xfId="54" applyFont="1" applyBorder="1" applyAlignment="1">
      <alignment horizontal="left" indent="1"/>
      <protection/>
    </xf>
    <xf numFmtId="0" fontId="10" fillId="0" borderId="15" xfId="54" applyFont="1" applyBorder="1" applyAlignment="1">
      <alignment horizontal="left" indent="1"/>
      <protection/>
    </xf>
    <xf numFmtId="49" fontId="10" fillId="0" borderId="15" xfId="54" applyNumberFormat="1" applyFont="1" applyBorder="1" applyAlignment="1">
      <alignment horizontal="center"/>
      <protection/>
    </xf>
    <xf numFmtId="49" fontId="10" fillId="0" borderId="11" xfId="54" applyNumberFormat="1" applyFont="1" applyBorder="1" applyAlignment="1">
      <alignment horizontal="center"/>
      <protection/>
    </xf>
    <xf numFmtId="49" fontId="10" fillId="0" borderId="23" xfId="54" applyNumberFormat="1" applyFont="1" applyBorder="1" applyAlignment="1">
      <alignment horizontal="center"/>
      <protection/>
    </xf>
    <xf numFmtId="4" fontId="10" fillId="0" borderId="15" xfId="54" applyNumberFormat="1" applyFont="1" applyBorder="1" applyAlignment="1" applyProtection="1">
      <alignment horizontal="right"/>
      <protection locked="0"/>
    </xf>
    <xf numFmtId="4" fontId="10" fillId="0" borderId="20" xfId="54" applyNumberFormat="1" applyFont="1" applyBorder="1" applyAlignment="1" applyProtection="1">
      <alignment horizontal="right"/>
      <protection locked="0"/>
    </xf>
    <xf numFmtId="4" fontId="10" fillId="0" borderId="13" xfId="54" applyNumberFormat="1" applyFont="1" applyBorder="1" applyAlignment="1" applyProtection="1">
      <alignment horizontal="right"/>
      <protection locked="0"/>
    </xf>
    <xf numFmtId="4" fontId="10" fillId="0" borderId="11" xfId="54" applyNumberFormat="1" applyFont="1" applyBorder="1" applyAlignment="1" applyProtection="1">
      <alignment horizontal="right"/>
      <protection locked="0"/>
    </xf>
    <xf numFmtId="4" fontId="10" fillId="0" borderId="0" xfId="54" applyNumberFormat="1" applyFont="1" applyBorder="1" applyAlignment="1" applyProtection="1">
      <alignment horizontal="right"/>
      <protection locked="0"/>
    </xf>
    <xf numFmtId="4" fontId="10" fillId="0" borderId="38" xfId="54" applyNumberFormat="1" applyFont="1" applyBorder="1" applyAlignment="1" applyProtection="1">
      <alignment horizontal="right"/>
      <protection locked="0"/>
    </xf>
    <xf numFmtId="4" fontId="10" fillId="0" borderId="23" xfId="54" applyNumberFormat="1" applyFont="1" applyBorder="1" applyAlignment="1" applyProtection="1">
      <alignment horizontal="right"/>
      <protection locked="0"/>
    </xf>
    <xf numFmtId="4" fontId="10" fillId="0" borderId="19" xfId="54" applyNumberFormat="1" applyFont="1" applyBorder="1" applyAlignment="1" applyProtection="1">
      <alignment horizontal="right"/>
      <protection locked="0"/>
    </xf>
    <xf numFmtId="4" fontId="10" fillId="0" borderId="24" xfId="54" applyNumberFormat="1" applyFont="1" applyBorder="1" applyAlignment="1" applyProtection="1">
      <alignment horizontal="right"/>
      <protection locked="0"/>
    </xf>
    <xf numFmtId="4" fontId="10" fillId="0" borderId="21" xfId="54" applyNumberFormat="1" applyFont="1" applyBorder="1" applyAlignment="1" applyProtection="1">
      <alignment horizontal="right"/>
      <protection locked="0"/>
    </xf>
    <xf numFmtId="4" fontId="10" fillId="0" borderId="62" xfId="54" applyNumberFormat="1" applyFont="1" applyBorder="1" applyAlignment="1" applyProtection="1">
      <alignment horizontal="right"/>
      <protection locked="0"/>
    </xf>
    <xf numFmtId="4" fontId="10" fillId="0" borderId="25" xfId="54" applyNumberFormat="1" applyFont="1" applyBorder="1" applyAlignment="1" applyProtection="1">
      <alignment horizontal="right"/>
      <protection locked="0"/>
    </xf>
    <xf numFmtId="0" fontId="10" fillId="0" borderId="20" xfId="54" applyFont="1" applyBorder="1" applyAlignment="1">
      <alignment horizontal="left" indent="1"/>
      <protection/>
    </xf>
    <xf numFmtId="0" fontId="10" fillId="0" borderId="11" xfId="54" applyFont="1" applyBorder="1" applyAlignment="1">
      <alignment horizontal="left" indent="1"/>
      <protection/>
    </xf>
    <xf numFmtId="0" fontId="10" fillId="0" borderId="0" xfId="54" applyFont="1" applyBorder="1" applyAlignment="1">
      <alignment horizontal="left" indent="1"/>
      <protection/>
    </xf>
    <xf numFmtId="0" fontId="10" fillId="0" borderId="19" xfId="54" applyFont="1" applyBorder="1" applyAlignment="1">
      <alignment horizontal="left" indent="1"/>
      <protection/>
    </xf>
    <xf numFmtId="4" fontId="10" fillId="0" borderId="15" xfId="54" applyNumberFormat="1" applyFont="1" applyBorder="1" applyAlignment="1">
      <alignment horizontal="right"/>
      <protection/>
    </xf>
    <xf numFmtId="4" fontId="10" fillId="0" borderId="20" xfId="54" applyNumberFormat="1" applyFont="1" applyBorder="1" applyAlignment="1">
      <alignment horizontal="right"/>
      <protection/>
    </xf>
    <xf numFmtId="4" fontId="10" fillId="0" borderId="13" xfId="54" applyNumberFormat="1" applyFont="1" applyBorder="1" applyAlignment="1">
      <alignment horizontal="right"/>
      <protection/>
    </xf>
    <xf numFmtId="4" fontId="10" fillId="0" borderId="11" xfId="54" applyNumberFormat="1" applyFont="1" applyBorder="1" applyAlignment="1">
      <alignment horizontal="right"/>
      <protection/>
    </xf>
    <xf numFmtId="4" fontId="10" fillId="0" borderId="0" xfId="54" applyNumberFormat="1" applyFont="1" applyBorder="1" applyAlignment="1">
      <alignment horizontal="right"/>
      <protection/>
    </xf>
    <xf numFmtId="4" fontId="10" fillId="0" borderId="38" xfId="54" applyNumberFormat="1" applyFont="1" applyBorder="1" applyAlignment="1">
      <alignment horizontal="right"/>
      <protection/>
    </xf>
    <xf numFmtId="4" fontId="10" fillId="0" borderId="23" xfId="54" applyNumberFormat="1" applyFont="1" applyBorder="1" applyAlignment="1">
      <alignment horizontal="right"/>
      <protection/>
    </xf>
    <xf numFmtId="4" fontId="10" fillId="0" borderId="19" xfId="54" applyNumberFormat="1" applyFont="1" applyBorder="1" applyAlignment="1">
      <alignment horizontal="right"/>
      <protection/>
    </xf>
    <xf numFmtId="4" fontId="10" fillId="0" borderId="24" xfId="54" applyNumberFormat="1" applyFont="1" applyBorder="1" applyAlignment="1">
      <alignment horizontal="right"/>
      <protection/>
    </xf>
    <xf numFmtId="0" fontId="10" fillId="0" borderId="20" xfId="54" applyFont="1" applyBorder="1" applyAlignment="1">
      <alignment horizontal="left" indent="2"/>
      <protection/>
    </xf>
    <xf numFmtId="0" fontId="10" fillId="0" borderId="0" xfId="54" applyFont="1" applyBorder="1" applyAlignment="1">
      <alignment horizontal="left" indent="2"/>
      <protection/>
    </xf>
    <xf numFmtId="0" fontId="10" fillId="0" borderId="19" xfId="54" applyFont="1" applyBorder="1" applyAlignment="1">
      <alignment horizontal="left" indent="2"/>
      <protection/>
    </xf>
    <xf numFmtId="0" fontId="10" fillId="0" borderId="20" xfId="54" applyFont="1" applyBorder="1" applyAlignment="1">
      <alignment horizontal="left" indent="3"/>
      <protection/>
    </xf>
    <xf numFmtId="0" fontId="10" fillId="0" borderId="19" xfId="54" applyFont="1" applyBorder="1" applyAlignment="1">
      <alignment horizontal="left" indent="3"/>
      <protection/>
    </xf>
    <xf numFmtId="0" fontId="10" fillId="0" borderId="12" xfId="54" applyFont="1" applyBorder="1" applyAlignment="1">
      <alignment horizontal="left" indent="3"/>
      <protection/>
    </xf>
    <xf numFmtId="0" fontId="10" fillId="0" borderId="16" xfId="54" applyFont="1" applyBorder="1" applyAlignment="1">
      <alignment horizontal="left" indent="3"/>
      <protection/>
    </xf>
    <xf numFmtId="0" fontId="10" fillId="0" borderId="12" xfId="54" applyFont="1" applyBorder="1" applyAlignment="1">
      <alignment horizontal="left" indent="2"/>
      <protection/>
    </xf>
    <xf numFmtId="0" fontId="10" fillId="0" borderId="16" xfId="54" applyFont="1" applyBorder="1" applyAlignment="1">
      <alignment horizontal="left" indent="2"/>
      <protection/>
    </xf>
    <xf numFmtId="0" fontId="10" fillId="0" borderId="0" xfId="54" applyFont="1" applyBorder="1" applyAlignment="1">
      <alignment horizontal="left" indent="3"/>
      <protection/>
    </xf>
    <xf numFmtId="4" fontId="10" fillId="0" borderId="10" xfId="54" applyNumberFormat="1" applyFont="1" applyBorder="1" applyAlignment="1">
      <alignment horizontal="right"/>
      <protection/>
    </xf>
    <xf numFmtId="49" fontId="10" fillId="0" borderId="26" xfId="54" applyNumberFormat="1" applyFont="1" applyBorder="1" applyAlignment="1" applyProtection="1">
      <alignment horizontal="center"/>
      <protection locked="0"/>
    </xf>
    <xf numFmtId="49" fontId="10" fillId="0" borderId="33" xfId="54" applyNumberFormat="1" applyFont="1" applyBorder="1" applyAlignment="1" applyProtection="1">
      <alignment horizontal="center"/>
      <protection locked="0"/>
    </xf>
    <xf numFmtId="0" fontId="10" fillId="0" borderId="13" xfId="54" applyFont="1" applyBorder="1" applyAlignment="1">
      <alignment/>
      <protection/>
    </xf>
    <xf numFmtId="0" fontId="10" fillId="0" borderId="26" xfId="54" applyFont="1" applyBorder="1" applyAlignment="1">
      <alignment/>
      <protection/>
    </xf>
    <xf numFmtId="0" fontId="10" fillId="0" borderId="15" xfId="54" applyFont="1" applyBorder="1" applyAlignment="1">
      <alignment/>
      <protection/>
    </xf>
    <xf numFmtId="4" fontId="10" fillId="0" borderId="23" xfId="54" applyNumberFormat="1" applyFont="1" applyBorder="1" applyAlignment="1" applyProtection="1">
      <alignment horizontal="right"/>
      <protection/>
    </xf>
    <xf numFmtId="4" fontId="10" fillId="0" borderId="19" xfId="54" applyNumberFormat="1" applyFont="1" applyBorder="1" applyAlignment="1" applyProtection="1">
      <alignment horizontal="right"/>
      <protection/>
    </xf>
    <xf numFmtId="4" fontId="10" fillId="0" borderId="24" xfId="54" applyNumberFormat="1" applyFont="1" applyBorder="1" applyAlignment="1" applyProtection="1">
      <alignment horizontal="right"/>
      <protection/>
    </xf>
    <xf numFmtId="0" fontId="10" fillId="0" borderId="19" xfId="54" applyFont="1" applyBorder="1" applyAlignment="1">
      <alignment/>
      <protection/>
    </xf>
    <xf numFmtId="0" fontId="10" fillId="0" borderId="10" xfId="54" applyFont="1" applyBorder="1" applyAlignment="1">
      <alignment horizontal="left" indent="4"/>
      <protection/>
    </xf>
    <xf numFmtId="0" fontId="10" fillId="0" borderId="12" xfId="54" applyFont="1" applyBorder="1" applyAlignment="1">
      <alignment horizontal="left" indent="4"/>
      <protection/>
    </xf>
    <xf numFmtId="0" fontId="33" fillId="0" borderId="19" xfId="54" applyFont="1" applyBorder="1" applyAlignment="1" applyProtection="1">
      <alignment horizontal="center"/>
      <protection locked="0"/>
    </xf>
    <xf numFmtId="0" fontId="10" fillId="0" borderId="19" xfId="54" applyFont="1" applyBorder="1" applyAlignment="1" applyProtection="1">
      <alignment horizontal="center"/>
      <protection locked="0"/>
    </xf>
    <xf numFmtId="0" fontId="10" fillId="0" borderId="16" xfId="54" applyFont="1" applyBorder="1" applyAlignment="1">
      <alignment horizontal="left" indent="4"/>
      <protection/>
    </xf>
    <xf numFmtId="0" fontId="21" fillId="0" borderId="20" xfId="54" applyFont="1" applyBorder="1" applyAlignment="1" applyProtection="1">
      <alignment horizontal="center" vertical="top"/>
      <protection locked="0"/>
    </xf>
    <xf numFmtId="49" fontId="10" fillId="0" borderId="19" xfId="54" applyNumberFormat="1" applyFont="1" applyBorder="1" applyAlignment="1" applyProtection="1">
      <alignment horizontal="center"/>
      <protection locked="0"/>
    </xf>
    <xf numFmtId="0" fontId="10" fillId="0" borderId="0" xfId="54" applyFont="1" applyAlignment="1" applyProtection="1">
      <alignment horizontal="right"/>
      <protection locked="0"/>
    </xf>
    <xf numFmtId="49" fontId="10" fillId="0" borderId="19" xfId="54" applyNumberFormat="1" applyFont="1" applyBorder="1" applyAlignment="1" applyProtection="1">
      <alignment horizontal="left"/>
      <protection locked="0"/>
    </xf>
    <xf numFmtId="49" fontId="10" fillId="0" borderId="20" xfId="54" applyNumberFormat="1" applyFont="1" applyBorder="1" applyAlignment="1" applyProtection="1">
      <alignment horizontal="center"/>
      <protection locked="0"/>
    </xf>
    <xf numFmtId="49" fontId="10" fillId="0" borderId="13" xfId="54" applyNumberFormat="1" applyFont="1" applyBorder="1" applyAlignment="1" applyProtection="1">
      <alignment horizontal="center"/>
      <protection locked="0"/>
    </xf>
    <xf numFmtId="0" fontId="10" fillId="0" borderId="11" xfId="54" applyFont="1" applyBorder="1" applyAlignment="1">
      <alignment horizontal="left" indent="3"/>
      <protection/>
    </xf>
    <xf numFmtId="49" fontId="10" fillId="0" borderId="48" xfId="54" applyNumberFormat="1" applyFont="1" applyBorder="1" applyAlignment="1" applyProtection="1">
      <alignment horizontal="center"/>
      <protection locked="0"/>
    </xf>
    <xf numFmtId="49" fontId="10" fillId="0" borderId="0" xfId="54" applyNumberFormat="1" applyFont="1" applyBorder="1" applyAlignment="1" applyProtection="1">
      <alignment horizontal="center"/>
      <protection locked="0"/>
    </xf>
    <xf numFmtId="49" fontId="10" fillId="0" borderId="38" xfId="54" applyNumberFormat="1" applyFont="1" applyBorder="1" applyAlignment="1" applyProtection="1">
      <alignment horizontal="center"/>
      <protection locked="0"/>
    </xf>
    <xf numFmtId="49" fontId="10" fillId="0" borderId="11" xfId="54" applyNumberFormat="1" applyFont="1" applyBorder="1" applyAlignment="1" applyProtection="1">
      <alignment horizontal="center"/>
      <protection locked="0"/>
    </xf>
    <xf numFmtId="4" fontId="10" fillId="0" borderId="12" xfId="54" applyNumberFormat="1" applyFont="1" applyBorder="1" applyAlignment="1" applyProtection="1">
      <alignment horizontal="right"/>
      <protection locked="0"/>
    </xf>
    <xf numFmtId="4" fontId="10" fillId="0" borderId="16" xfId="54" applyNumberFormat="1" applyFont="1" applyBorder="1" applyAlignment="1" applyProtection="1">
      <alignment horizontal="right"/>
      <protection locked="0"/>
    </xf>
    <xf numFmtId="4" fontId="10" fillId="0" borderId="14" xfId="54" applyNumberFormat="1" applyFont="1" applyBorder="1" applyAlignment="1" applyProtection="1">
      <alignment horizontal="right"/>
      <protection locked="0"/>
    </xf>
    <xf numFmtId="4" fontId="10" fillId="0" borderId="18" xfId="54" applyNumberFormat="1" applyFont="1" applyBorder="1" applyAlignment="1" applyProtection="1">
      <alignment horizontal="right"/>
      <protection locked="0"/>
    </xf>
    <xf numFmtId="0" fontId="10" fillId="0" borderId="23" xfId="54" applyFont="1" applyBorder="1" applyAlignment="1">
      <alignment horizontal="left" indent="3"/>
      <protection/>
    </xf>
    <xf numFmtId="49" fontId="10" fillId="0" borderId="43" xfId="54" applyNumberFormat="1" applyFont="1" applyBorder="1" applyAlignment="1" applyProtection="1">
      <alignment horizontal="center"/>
      <protection locked="0"/>
    </xf>
    <xf numFmtId="49" fontId="10" fillId="0" borderId="24" xfId="54" applyNumberFormat="1" applyFont="1" applyBorder="1" applyAlignment="1" applyProtection="1">
      <alignment horizontal="center"/>
      <protection locked="0"/>
    </xf>
    <xf numFmtId="49" fontId="10" fillId="0" borderId="23" xfId="54" applyNumberFormat="1" applyFont="1" applyBorder="1" applyAlignment="1" applyProtection="1">
      <alignment horizontal="center"/>
      <protection locked="0"/>
    </xf>
    <xf numFmtId="0" fontId="10" fillId="0" borderId="23" xfId="54" applyFont="1" applyBorder="1" applyAlignment="1" applyProtection="1">
      <alignment horizontal="left" indent="3"/>
      <protection locked="0"/>
    </xf>
    <xf numFmtId="0" fontId="10" fillId="0" borderId="19" xfId="54" applyFont="1" applyBorder="1" applyAlignment="1" applyProtection="1">
      <alignment horizontal="left" indent="3"/>
      <protection locked="0"/>
    </xf>
    <xf numFmtId="0" fontId="10" fillId="0" borderId="11" xfId="54" applyFont="1" applyBorder="1" applyAlignment="1" applyProtection="1">
      <alignment horizontal="left" indent="3"/>
      <protection locked="0"/>
    </xf>
    <xf numFmtId="0" fontId="10" fillId="0" borderId="0" xfId="54" applyFont="1" applyBorder="1" applyAlignment="1" applyProtection="1">
      <alignment horizontal="left" indent="3"/>
      <protection locked="0"/>
    </xf>
    <xf numFmtId="0" fontId="16" fillId="35" borderId="0" xfId="54" applyNumberFormat="1" applyFont="1" applyFill="1" applyBorder="1" applyAlignment="1" applyProtection="1">
      <alignment horizontal="right" wrapText="1"/>
      <protection locked="0"/>
    </xf>
    <xf numFmtId="0" fontId="5" fillId="0" borderId="0" xfId="54" applyFont="1" applyAlignment="1" applyProtection="1">
      <alignment horizontal="right" wrapText="1"/>
      <protection locked="0"/>
    </xf>
    <xf numFmtId="0" fontId="95" fillId="0" borderId="0" xfId="54" applyFont="1" applyAlignment="1" applyProtection="1">
      <alignment horizontal="right" wrapText="1"/>
      <protection locked="0"/>
    </xf>
    <xf numFmtId="0" fontId="17" fillId="35" borderId="0" xfId="54" applyNumberFormat="1" applyFont="1" applyFill="1" applyBorder="1" applyAlignment="1" applyProtection="1">
      <alignment horizontal="center" vertical="center" wrapText="1"/>
      <protection locked="0"/>
    </xf>
    <xf numFmtId="0" fontId="16" fillId="35" borderId="0" xfId="54" applyNumberFormat="1" applyFont="1" applyFill="1" applyBorder="1" applyAlignment="1" applyProtection="1">
      <alignment horizontal="left"/>
      <protection locked="0"/>
    </xf>
    <xf numFmtId="0" fontId="16" fillId="35" borderId="19" xfId="54" applyNumberFormat="1" applyFont="1" applyFill="1" applyBorder="1" applyAlignment="1" applyProtection="1">
      <alignment horizontal="center" wrapText="1"/>
      <protection locked="0"/>
    </xf>
    <xf numFmtId="0" fontId="17" fillId="35" borderId="0" xfId="54" applyFont="1" applyFill="1" applyAlignment="1" applyProtection="1">
      <alignment horizontal="left" vertical="center"/>
      <protection locked="0"/>
    </xf>
    <xf numFmtId="4" fontId="16" fillId="35" borderId="29" xfId="54" applyNumberFormat="1" applyFont="1" applyFill="1" applyBorder="1" applyAlignment="1">
      <alignment horizontal="center" vertical="center" wrapText="1"/>
      <protection/>
    </xf>
    <xf numFmtId="0" fontId="16" fillId="35" borderId="30" xfId="54" applyFont="1" applyFill="1" applyBorder="1" applyAlignment="1">
      <alignment horizontal="center" vertical="center" wrapText="1"/>
      <protection/>
    </xf>
    <xf numFmtId="0" fontId="16" fillId="35" borderId="31" xfId="54" applyFont="1" applyFill="1" applyBorder="1" applyAlignment="1">
      <alignment horizontal="center" vertical="center" wrapText="1"/>
      <protection/>
    </xf>
    <xf numFmtId="0" fontId="16" fillId="35" borderId="15" xfId="54" applyFont="1" applyFill="1" applyBorder="1" applyAlignment="1" applyProtection="1">
      <alignment horizontal="center" vertical="center" wrapText="1"/>
      <protection locked="0"/>
    </xf>
    <xf numFmtId="0" fontId="16" fillId="35" borderId="20" xfId="54" applyFont="1" applyFill="1" applyBorder="1" applyAlignment="1" applyProtection="1">
      <alignment horizontal="center" vertical="center" wrapText="1"/>
      <protection locked="0"/>
    </xf>
    <xf numFmtId="0" fontId="16" fillId="35" borderId="13" xfId="54" applyFont="1" applyFill="1" applyBorder="1" applyAlignment="1" applyProtection="1">
      <alignment horizontal="center" vertical="center" wrapText="1"/>
      <protection locked="0"/>
    </xf>
    <xf numFmtId="0" fontId="16" fillId="35" borderId="11" xfId="54" applyFont="1" applyFill="1" applyBorder="1" applyAlignment="1" applyProtection="1">
      <alignment horizontal="center" vertical="center" wrapText="1"/>
      <protection locked="0"/>
    </xf>
    <xf numFmtId="0" fontId="16" fillId="35" borderId="0" xfId="54" applyFont="1" applyFill="1" applyBorder="1" applyAlignment="1" applyProtection="1">
      <alignment horizontal="center" vertical="center" wrapText="1"/>
      <protection locked="0"/>
    </xf>
    <xf numFmtId="0" fontId="16" fillId="35" borderId="38" xfId="54" applyFont="1" applyFill="1" applyBorder="1" applyAlignment="1" applyProtection="1">
      <alignment horizontal="center" vertical="center" wrapText="1"/>
      <protection locked="0"/>
    </xf>
    <xf numFmtId="0" fontId="16" fillId="35" borderId="23" xfId="54" applyFont="1" applyFill="1" applyBorder="1" applyAlignment="1" applyProtection="1">
      <alignment horizontal="center" vertical="center" wrapText="1"/>
      <protection locked="0"/>
    </xf>
    <xf numFmtId="0" fontId="16" fillId="35" borderId="19" xfId="54" applyFont="1" applyFill="1" applyBorder="1" applyAlignment="1" applyProtection="1">
      <alignment horizontal="center" vertical="center" wrapText="1"/>
      <protection locked="0"/>
    </xf>
    <xf numFmtId="0" fontId="16" fillId="35" borderId="24" xfId="54" applyFont="1" applyFill="1" applyBorder="1" applyAlignment="1" applyProtection="1">
      <alignment horizontal="center" vertical="center" wrapText="1"/>
      <protection locked="0"/>
    </xf>
    <xf numFmtId="0" fontId="16" fillId="35" borderId="12" xfId="54" applyFont="1" applyFill="1" applyBorder="1" applyAlignment="1" applyProtection="1">
      <alignment horizontal="center" vertical="center" wrapText="1"/>
      <protection locked="0"/>
    </xf>
    <xf numFmtId="0" fontId="16" fillId="35" borderId="16" xfId="54" applyFont="1" applyFill="1" applyBorder="1" applyAlignment="1" applyProtection="1">
      <alignment horizontal="center" vertical="center" wrapText="1"/>
      <protection locked="0"/>
    </xf>
    <xf numFmtId="0" fontId="16" fillId="35" borderId="14" xfId="54" applyFont="1" applyFill="1" applyBorder="1" applyAlignment="1" applyProtection="1">
      <alignment horizontal="center" vertical="center" wrapText="1"/>
      <protection locked="0"/>
    </xf>
    <xf numFmtId="0" fontId="16" fillId="35" borderId="10" xfId="54" applyFont="1" applyFill="1" applyBorder="1" applyAlignment="1" applyProtection="1">
      <alignment horizontal="center" vertical="center" wrapText="1"/>
      <protection locked="0"/>
    </xf>
    <xf numFmtId="2" fontId="16" fillId="35" borderId="12" xfId="54" applyNumberFormat="1" applyFont="1" applyFill="1" applyBorder="1" applyAlignment="1">
      <alignment horizontal="center" vertical="center" wrapText="1"/>
      <protection/>
    </xf>
    <xf numFmtId="2" fontId="16" fillId="35" borderId="16" xfId="54" applyNumberFormat="1" applyFont="1" applyFill="1" applyBorder="1" applyAlignment="1">
      <alignment horizontal="center" vertical="center" wrapText="1"/>
      <protection/>
    </xf>
    <xf numFmtId="2" fontId="16" fillId="35" borderId="18" xfId="54" applyNumberFormat="1" applyFont="1" applyFill="1" applyBorder="1" applyAlignment="1">
      <alignment horizontal="center" vertical="center" wrapText="1"/>
      <protection/>
    </xf>
    <xf numFmtId="49" fontId="16" fillId="35" borderId="12" xfId="54" applyNumberFormat="1" applyFont="1" applyFill="1" applyBorder="1" applyAlignment="1">
      <alignment horizontal="center" vertical="center" wrapText="1"/>
      <protection/>
    </xf>
    <xf numFmtId="49" fontId="16" fillId="35" borderId="16" xfId="54" applyNumberFormat="1" applyFont="1" applyFill="1" applyBorder="1" applyAlignment="1">
      <alignment horizontal="center" vertical="center" wrapText="1"/>
      <protection/>
    </xf>
    <xf numFmtId="49" fontId="16" fillId="35" borderId="14" xfId="54" applyNumberFormat="1" applyFont="1" applyFill="1" applyBorder="1" applyAlignment="1">
      <alignment horizontal="center" vertical="center" wrapText="1"/>
      <protection/>
    </xf>
    <xf numFmtId="49" fontId="16" fillId="35" borderId="15" xfId="54" applyNumberFormat="1" applyFont="1" applyFill="1" applyBorder="1" applyAlignment="1">
      <alignment horizontal="center" vertical="center" wrapText="1"/>
      <protection/>
    </xf>
    <xf numFmtId="49" fontId="16" fillId="35" borderId="20" xfId="54" applyNumberFormat="1" applyFont="1" applyFill="1" applyBorder="1" applyAlignment="1">
      <alignment horizontal="center" vertical="center" wrapText="1"/>
      <protection/>
    </xf>
    <xf numFmtId="49" fontId="16" fillId="35" borderId="13" xfId="54" applyNumberFormat="1" applyFont="1" applyFill="1" applyBorder="1" applyAlignment="1">
      <alignment horizontal="center" vertical="center" wrapText="1"/>
      <protection/>
    </xf>
    <xf numFmtId="49" fontId="16" fillId="35" borderId="72" xfId="54" applyNumberFormat="1" applyFont="1" applyFill="1" applyBorder="1" applyAlignment="1">
      <alignment horizontal="center" vertical="center" wrapText="1"/>
      <protection/>
    </xf>
    <xf numFmtId="49" fontId="16" fillId="35" borderId="36" xfId="54" applyNumberFormat="1" applyFont="1" applyFill="1" applyBorder="1" applyAlignment="1">
      <alignment horizontal="center" vertical="center" wrapText="1"/>
      <protection/>
    </xf>
    <xf numFmtId="49" fontId="16" fillId="35" borderId="73" xfId="54" applyNumberFormat="1" applyFont="1" applyFill="1" applyBorder="1" applyAlignment="1">
      <alignment horizontal="center" vertical="center" wrapText="1"/>
      <protection/>
    </xf>
    <xf numFmtId="49" fontId="16" fillId="35" borderId="12" xfId="54" applyNumberFormat="1" applyFont="1" applyFill="1" applyBorder="1" applyAlignment="1">
      <alignment horizontal="left" vertical="center" wrapText="1"/>
      <protection/>
    </xf>
    <xf numFmtId="49" fontId="16" fillId="35" borderId="16" xfId="54" applyNumberFormat="1" applyFont="1" applyFill="1" applyBorder="1" applyAlignment="1">
      <alignment horizontal="left" vertical="center" wrapText="1"/>
      <protection/>
    </xf>
    <xf numFmtId="49" fontId="16" fillId="35" borderId="18" xfId="54" applyNumberFormat="1" applyFont="1" applyFill="1" applyBorder="1" applyAlignment="1">
      <alignment horizontal="left" vertical="center" wrapText="1"/>
      <protection/>
    </xf>
    <xf numFmtId="49" fontId="16" fillId="35" borderId="39" xfId="54" applyNumberFormat="1" applyFont="1" applyFill="1" applyBorder="1" applyAlignment="1">
      <alignment horizontal="center" wrapText="1"/>
      <protection/>
    </xf>
    <xf numFmtId="49" fontId="16" fillId="35" borderId="30" xfId="54" applyNumberFormat="1" applyFont="1" applyFill="1" applyBorder="1" applyAlignment="1">
      <alignment horizontal="center" wrapText="1"/>
      <protection/>
    </xf>
    <xf numFmtId="49" fontId="16" fillId="35" borderId="69" xfId="54" applyNumberFormat="1" applyFont="1" applyFill="1" applyBorder="1" applyAlignment="1">
      <alignment horizontal="center" wrapText="1"/>
      <protection/>
    </xf>
    <xf numFmtId="0" fontId="16" fillId="35" borderId="69" xfId="54" applyFont="1" applyFill="1" applyBorder="1" applyAlignment="1">
      <alignment horizontal="center" vertical="center" wrapText="1"/>
      <protection/>
    </xf>
    <xf numFmtId="49" fontId="16" fillId="35" borderId="17" xfId="54" applyNumberFormat="1" applyFont="1" applyFill="1" applyBorder="1" applyAlignment="1">
      <alignment horizontal="center" wrapText="1"/>
      <protection/>
    </xf>
    <xf numFmtId="49" fontId="16" fillId="35" borderId="16" xfId="54" applyNumberFormat="1" applyFont="1" applyFill="1" applyBorder="1" applyAlignment="1">
      <alignment horizontal="center" wrapText="1"/>
      <protection/>
    </xf>
    <xf numFmtId="49" fontId="16" fillId="35" borderId="14" xfId="54" applyNumberFormat="1" applyFont="1" applyFill="1" applyBorder="1" applyAlignment="1">
      <alignment horizontal="center" wrapText="1"/>
      <protection/>
    </xf>
    <xf numFmtId="2" fontId="16" fillId="35" borderId="14" xfId="54" applyNumberFormat="1" applyFont="1" applyFill="1" applyBorder="1" applyAlignment="1">
      <alignment horizontal="center" vertical="center" wrapText="1"/>
      <protection/>
    </xf>
    <xf numFmtId="49" fontId="16" fillId="35" borderId="10" xfId="54" applyNumberFormat="1" applyFont="1" applyFill="1" applyBorder="1" applyAlignment="1">
      <alignment horizontal="left" vertical="center" wrapText="1"/>
      <protection/>
    </xf>
    <xf numFmtId="0" fontId="17" fillId="35" borderId="0" xfId="54" applyFont="1" applyFill="1" applyBorder="1" applyAlignment="1" applyProtection="1">
      <alignment horizontal="left" vertical="center" wrapText="1"/>
      <protection locked="0"/>
    </xf>
    <xf numFmtId="4" fontId="16" fillId="35" borderId="12" xfId="54" applyNumberFormat="1" applyFont="1" applyFill="1" applyBorder="1" applyAlignment="1">
      <alignment horizontal="center" vertical="center" wrapText="1"/>
      <protection/>
    </xf>
    <xf numFmtId="0" fontId="16" fillId="35" borderId="16" xfId="54" applyFont="1" applyFill="1" applyBorder="1" applyAlignment="1">
      <alignment horizontal="center" vertical="center" wrapText="1"/>
      <protection/>
    </xf>
    <xf numFmtId="0" fontId="16" fillId="35" borderId="14" xfId="54" applyFont="1" applyFill="1" applyBorder="1" applyAlignment="1">
      <alignment horizontal="center" vertical="center" wrapText="1"/>
      <protection/>
    </xf>
    <xf numFmtId="0" fontId="16" fillId="35" borderId="18" xfId="54" applyFont="1" applyFill="1" applyBorder="1" applyAlignment="1">
      <alignment horizontal="center" vertical="center" wrapText="1"/>
      <protection/>
    </xf>
    <xf numFmtId="49" fontId="17" fillId="35" borderId="20" xfId="54" applyNumberFormat="1" applyFont="1" applyFill="1" applyBorder="1" applyAlignment="1">
      <alignment horizontal="right" vertical="center"/>
      <protection/>
    </xf>
    <xf numFmtId="49" fontId="16" fillId="35" borderId="20" xfId="54" applyNumberFormat="1" applyFont="1" applyFill="1" applyBorder="1" applyAlignment="1">
      <alignment horizontal="right" vertical="center"/>
      <protection/>
    </xf>
    <xf numFmtId="49" fontId="16" fillId="35" borderId="21" xfId="54" applyNumberFormat="1" applyFont="1" applyFill="1" applyBorder="1" applyAlignment="1">
      <alignment horizontal="right" vertical="center"/>
      <protection/>
    </xf>
    <xf numFmtId="49" fontId="16" fillId="35" borderId="35" xfId="54" applyNumberFormat="1" applyFont="1" applyFill="1" applyBorder="1" applyAlignment="1">
      <alignment horizontal="center" wrapText="1"/>
      <protection/>
    </xf>
    <xf numFmtId="49" fontId="16" fillId="35" borderId="36" xfId="54" applyNumberFormat="1" applyFont="1" applyFill="1" applyBorder="1" applyAlignment="1">
      <alignment horizontal="center" wrapText="1"/>
      <protection/>
    </xf>
    <xf numFmtId="49" fontId="16" fillId="35" borderId="73" xfId="54" applyNumberFormat="1" applyFont="1" applyFill="1" applyBorder="1" applyAlignment="1">
      <alignment horizontal="center" wrapText="1"/>
      <protection/>
    </xf>
    <xf numFmtId="4" fontId="16" fillId="35" borderId="72" xfId="54" applyNumberFormat="1" applyFont="1" applyFill="1" applyBorder="1" applyAlignment="1">
      <alignment horizontal="center" vertical="center" wrapText="1"/>
      <protection/>
    </xf>
    <xf numFmtId="0" fontId="16" fillId="35" borderId="36" xfId="54" applyFont="1" applyFill="1" applyBorder="1" applyAlignment="1">
      <alignment horizontal="center" vertical="center" wrapText="1"/>
      <protection/>
    </xf>
    <xf numFmtId="0" fontId="16" fillId="35" borderId="73" xfId="54" applyFont="1" applyFill="1" applyBorder="1" applyAlignment="1">
      <alignment horizontal="center" vertical="center" wrapText="1"/>
      <protection/>
    </xf>
    <xf numFmtId="0" fontId="16" fillId="35" borderId="37" xfId="54" applyFont="1" applyFill="1" applyBorder="1" applyAlignment="1">
      <alignment horizontal="center" vertical="center" wrapText="1"/>
      <protection/>
    </xf>
    <xf numFmtId="0" fontId="16" fillId="35" borderId="10" xfId="54" applyFont="1" applyFill="1" applyBorder="1" applyAlignment="1" applyProtection="1">
      <alignment horizontal="center" vertical="center"/>
      <protection locked="0"/>
    </xf>
    <xf numFmtId="0" fontId="16" fillId="35" borderId="20" xfId="54" applyFont="1" applyFill="1" applyBorder="1" applyAlignment="1" applyProtection="1">
      <alignment horizontal="center" vertical="center"/>
      <protection locked="0"/>
    </xf>
    <xf numFmtId="0" fontId="16" fillId="35" borderId="13" xfId="54" applyFont="1" applyFill="1" applyBorder="1" applyAlignment="1" applyProtection="1">
      <alignment horizontal="center" vertical="center"/>
      <protection locked="0"/>
    </xf>
    <xf numFmtId="0" fontId="17" fillId="35" borderId="0" xfId="54" applyFont="1" applyFill="1" applyAlignment="1" applyProtection="1">
      <alignment horizontal="left" vertical="center" wrapText="1"/>
      <protection locked="0"/>
    </xf>
    <xf numFmtId="0" fontId="16" fillId="35" borderId="0" xfId="54" applyFont="1" applyFill="1" applyAlignment="1" applyProtection="1">
      <alignment horizontal="left" vertical="center" wrapText="1"/>
      <protection locked="0"/>
    </xf>
    <xf numFmtId="0" fontId="16" fillId="35" borderId="29" xfId="54" applyFont="1" applyFill="1" applyBorder="1" applyAlignment="1" applyProtection="1">
      <alignment horizontal="center" wrapText="1"/>
      <protection locked="0"/>
    </xf>
    <xf numFmtId="0" fontId="16" fillId="35" borderId="30" xfId="54" applyFont="1" applyFill="1" applyBorder="1" applyAlignment="1" applyProtection="1">
      <alignment horizontal="center" wrapText="1"/>
      <protection locked="0"/>
    </xf>
    <xf numFmtId="0" fontId="16" fillId="35" borderId="69" xfId="54" applyFont="1" applyFill="1" applyBorder="1" applyAlignment="1" applyProtection="1">
      <alignment horizontal="center" wrapText="1"/>
      <protection locked="0"/>
    </xf>
    <xf numFmtId="0" fontId="16" fillId="35" borderId="12" xfId="54" applyFont="1" applyFill="1" applyBorder="1" applyAlignment="1" applyProtection="1">
      <alignment horizontal="center" vertical="center"/>
      <protection locked="0"/>
    </xf>
    <xf numFmtId="49" fontId="16" fillId="35" borderId="17" xfId="54" applyNumberFormat="1" applyFont="1" applyFill="1" applyBorder="1" applyAlignment="1" applyProtection="1">
      <alignment horizontal="center"/>
      <protection locked="0"/>
    </xf>
    <xf numFmtId="49" fontId="16" fillId="35" borderId="14" xfId="54" applyNumberFormat="1" applyFont="1" applyFill="1" applyBorder="1" applyAlignment="1" applyProtection="1">
      <alignment horizontal="center"/>
      <protection locked="0"/>
    </xf>
    <xf numFmtId="2" fontId="16" fillId="35" borderId="12" xfId="54" applyNumberFormat="1" applyFont="1" applyFill="1" applyBorder="1" applyAlignment="1" applyProtection="1">
      <alignment horizontal="center" wrapText="1"/>
      <protection locked="0"/>
    </xf>
    <xf numFmtId="2" fontId="16" fillId="35" borderId="16" xfId="54" applyNumberFormat="1" applyFont="1" applyFill="1" applyBorder="1" applyAlignment="1" applyProtection="1">
      <alignment horizontal="center" wrapText="1"/>
      <protection locked="0"/>
    </xf>
    <xf numFmtId="2" fontId="16" fillId="35" borderId="14" xfId="54" applyNumberFormat="1" applyFont="1" applyFill="1" applyBorder="1" applyAlignment="1" applyProtection="1">
      <alignment horizontal="center" wrapText="1"/>
      <protection locked="0"/>
    </xf>
    <xf numFmtId="0" fontId="16" fillId="35" borderId="12" xfId="54" applyFont="1" applyFill="1" applyBorder="1" applyAlignment="1" applyProtection="1">
      <alignment horizontal="left" vertical="center" wrapText="1"/>
      <protection locked="0"/>
    </xf>
    <xf numFmtId="0" fontId="16" fillId="35" borderId="16" xfId="54" applyFont="1" applyFill="1" applyBorder="1" applyAlignment="1" applyProtection="1">
      <alignment horizontal="left" vertical="center" wrapText="1"/>
      <protection locked="0"/>
    </xf>
    <xf numFmtId="0" fontId="16" fillId="35" borderId="18" xfId="54" applyFont="1" applyFill="1" applyBorder="1" applyAlignment="1" applyProtection="1">
      <alignment horizontal="left" vertical="center" wrapText="1"/>
      <protection locked="0"/>
    </xf>
    <xf numFmtId="49" fontId="16" fillId="35" borderId="39" xfId="54" applyNumberFormat="1" applyFont="1" applyFill="1" applyBorder="1" applyAlignment="1" applyProtection="1">
      <alignment horizontal="center"/>
      <protection locked="0"/>
    </xf>
    <xf numFmtId="49" fontId="16" fillId="35" borderId="69" xfId="54" applyNumberFormat="1" applyFont="1" applyFill="1" applyBorder="1" applyAlignment="1" applyProtection="1">
      <alignment horizontal="center"/>
      <protection locked="0"/>
    </xf>
    <xf numFmtId="4" fontId="16" fillId="35" borderId="12" xfId="54" applyNumberFormat="1" applyFont="1" applyFill="1" applyBorder="1" applyAlignment="1" applyProtection="1">
      <alignment horizontal="center" wrapText="1"/>
      <protection locked="0"/>
    </xf>
    <xf numFmtId="4" fontId="16" fillId="35" borderId="16" xfId="54" applyNumberFormat="1" applyFont="1" applyFill="1" applyBorder="1" applyAlignment="1" applyProtection="1">
      <alignment horizontal="center" wrapText="1"/>
      <protection locked="0"/>
    </xf>
    <xf numFmtId="4" fontId="16" fillId="35" borderId="14" xfId="54" applyNumberFormat="1" applyFont="1" applyFill="1" applyBorder="1" applyAlignment="1" applyProtection="1">
      <alignment horizontal="center" wrapText="1"/>
      <protection locked="0"/>
    </xf>
    <xf numFmtId="4" fontId="16" fillId="35" borderId="29" xfId="54" applyNumberFormat="1" applyFont="1" applyFill="1" applyBorder="1" applyAlignment="1" applyProtection="1">
      <alignment horizontal="center" wrapText="1"/>
      <protection locked="0"/>
    </xf>
    <xf numFmtId="0" fontId="16" fillId="35" borderId="10" xfId="54" applyFont="1" applyFill="1" applyBorder="1" applyAlignment="1" applyProtection="1">
      <alignment horizontal="left" vertical="center"/>
      <protection locked="0"/>
    </xf>
    <xf numFmtId="0" fontId="16" fillId="35" borderId="12" xfId="54" applyFont="1" applyFill="1" applyBorder="1" applyAlignment="1" applyProtection="1">
      <alignment horizontal="left" vertical="center"/>
      <protection locked="0"/>
    </xf>
    <xf numFmtId="0" fontId="16" fillId="35" borderId="12" xfId="54" applyFont="1" applyFill="1" applyBorder="1" applyAlignment="1" applyProtection="1">
      <alignment horizontal="center" wrapText="1"/>
      <protection locked="0"/>
    </xf>
    <xf numFmtId="0" fontId="16" fillId="35" borderId="16" xfId="54" applyFont="1" applyFill="1" applyBorder="1" applyAlignment="1" applyProtection="1">
      <alignment horizontal="center" wrapText="1"/>
      <protection locked="0"/>
    </xf>
    <xf numFmtId="0" fontId="16" fillId="35" borderId="14" xfId="54" applyFont="1" applyFill="1" applyBorder="1" applyAlignment="1" applyProtection="1">
      <alignment horizontal="center" wrapText="1"/>
      <protection locked="0"/>
    </xf>
    <xf numFmtId="0" fontId="16" fillId="35" borderId="44" xfId="54" applyFont="1" applyFill="1" applyBorder="1" applyAlignment="1" applyProtection="1">
      <alignment horizontal="center" wrapText="1"/>
      <protection locked="0"/>
    </xf>
    <xf numFmtId="4" fontId="16" fillId="35" borderId="44" xfId="54" applyNumberFormat="1" applyFont="1" applyFill="1" applyBorder="1" applyAlignment="1" applyProtection="1">
      <alignment horizontal="center" wrapText="1"/>
      <protection locked="0"/>
    </xf>
    <xf numFmtId="0" fontId="16" fillId="35" borderId="0" xfId="54" applyFont="1" applyFill="1" applyAlignment="1" applyProtection="1">
      <alignment horizontal="left" vertical="center" wrapText="1"/>
      <protection locked="0"/>
    </xf>
    <xf numFmtId="0" fontId="17" fillId="35" borderId="20" xfId="54" applyFont="1" applyFill="1" applyBorder="1" applyAlignment="1" applyProtection="1">
      <alignment horizontal="right" vertical="center"/>
      <protection locked="0"/>
    </xf>
    <xf numFmtId="0" fontId="16" fillId="35" borderId="20" xfId="54" applyFont="1" applyFill="1" applyBorder="1" applyAlignment="1" applyProtection="1">
      <alignment horizontal="right" vertical="center"/>
      <protection locked="0"/>
    </xf>
    <xf numFmtId="0" fontId="16" fillId="35" borderId="67" xfId="54" applyFont="1" applyFill="1" applyBorder="1" applyAlignment="1" applyProtection="1">
      <alignment horizontal="center"/>
      <protection locked="0"/>
    </xf>
    <xf numFmtId="0" fontId="16" fillId="35" borderId="44" xfId="54" applyFont="1" applyFill="1" applyBorder="1" applyAlignment="1" applyProtection="1">
      <alignment horizontal="center"/>
      <protection locked="0"/>
    </xf>
    <xf numFmtId="49" fontId="16" fillId="35" borderId="70" xfId="54" applyNumberFormat="1" applyFont="1" applyFill="1" applyBorder="1" applyAlignment="1" applyProtection="1">
      <alignment horizontal="center" vertical="center"/>
      <protection locked="0"/>
    </xf>
    <xf numFmtId="49" fontId="16" fillId="35" borderId="27" xfId="54" applyNumberFormat="1" applyFont="1" applyFill="1" applyBorder="1" applyAlignment="1" applyProtection="1">
      <alignment horizontal="center" vertical="center"/>
      <protection locked="0"/>
    </xf>
    <xf numFmtId="2" fontId="16" fillId="35" borderId="29" xfId="54" applyNumberFormat="1" applyFont="1" applyFill="1" applyBorder="1" applyAlignment="1" applyProtection="1">
      <alignment horizontal="center" wrapText="1"/>
      <protection locked="0"/>
    </xf>
    <xf numFmtId="2" fontId="16" fillId="35" borderId="30" xfId="54" applyNumberFormat="1" applyFont="1" applyFill="1" applyBorder="1" applyAlignment="1" applyProtection="1">
      <alignment horizontal="center" wrapText="1"/>
      <protection locked="0"/>
    </xf>
    <xf numFmtId="2" fontId="16" fillId="35" borderId="69" xfId="54" applyNumberFormat="1" applyFont="1" applyFill="1" applyBorder="1" applyAlignment="1" applyProtection="1">
      <alignment horizontal="center" wrapText="1"/>
      <protection locked="0"/>
    </xf>
    <xf numFmtId="0" fontId="16" fillId="35" borderId="15" xfId="54" applyFont="1" applyFill="1" applyBorder="1" applyAlignment="1" applyProtection="1">
      <alignment horizontal="center" vertical="center"/>
      <protection locked="0"/>
    </xf>
    <xf numFmtId="2" fontId="16" fillId="35" borderId="29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30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31" xfId="54" applyNumberFormat="1" applyFont="1" applyFill="1" applyBorder="1" applyAlignment="1" applyProtection="1">
      <alignment horizontal="center" vertical="center" wrapText="1"/>
      <protection locked="0"/>
    </xf>
    <xf numFmtId="49" fontId="16" fillId="35" borderId="41" xfId="54" applyNumberFormat="1" applyFont="1" applyFill="1" applyBorder="1" applyAlignment="1" applyProtection="1">
      <alignment horizontal="center" vertical="center"/>
      <protection locked="0"/>
    </xf>
    <xf numFmtId="49" fontId="16" fillId="35" borderId="10" xfId="54" applyNumberFormat="1" applyFont="1" applyFill="1" applyBorder="1" applyAlignment="1" applyProtection="1">
      <alignment horizontal="center" vertical="center"/>
      <protection locked="0"/>
    </xf>
    <xf numFmtId="2" fontId="16" fillId="35" borderId="12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6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8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44" xfId="54" applyNumberFormat="1" applyFont="1" applyFill="1" applyBorder="1" applyAlignment="1" applyProtection="1">
      <alignment horizontal="center" wrapText="1"/>
      <protection locked="0"/>
    </xf>
    <xf numFmtId="2" fontId="16" fillId="35" borderId="68" xfId="54" applyNumberFormat="1" applyFont="1" applyFill="1" applyBorder="1" applyAlignment="1" applyProtection="1">
      <alignment horizontal="center" wrapText="1"/>
      <protection locked="0"/>
    </xf>
    <xf numFmtId="0" fontId="16" fillId="35" borderId="0" xfId="54" applyFont="1" applyFill="1" applyAlignment="1" applyProtection="1">
      <alignment horizontal="left" vertical="center"/>
      <protection locked="0"/>
    </xf>
    <xf numFmtId="0" fontId="16" fillId="35" borderId="72" xfId="54" applyFont="1" applyFill="1" applyBorder="1" applyAlignment="1" applyProtection="1">
      <alignment horizontal="center" vertical="center" wrapText="1"/>
      <protection locked="0"/>
    </xf>
    <xf numFmtId="0" fontId="16" fillId="35" borderId="36" xfId="54" applyFont="1" applyFill="1" applyBorder="1" applyAlignment="1" applyProtection="1">
      <alignment horizontal="center" vertical="center" wrapText="1"/>
      <protection locked="0"/>
    </xf>
    <xf numFmtId="0" fontId="16" fillId="35" borderId="73" xfId="54" applyFont="1" applyFill="1" applyBorder="1" applyAlignment="1" applyProtection="1">
      <alignment horizontal="center" vertical="center" wrapText="1"/>
      <protection locked="0"/>
    </xf>
    <xf numFmtId="0" fontId="16" fillId="35" borderId="14" xfId="54" applyFont="1" applyFill="1" applyBorder="1" applyAlignment="1" applyProtection="1">
      <alignment horizontal="center" vertical="center"/>
      <protection locked="0"/>
    </xf>
    <xf numFmtId="49" fontId="16" fillId="35" borderId="39" xfId="54" applyNumberFormat="1" applyFont="1" applyFill="1" applyBorder="1" applyAlignment="1" applyProtection="1">
      <alignment horizontal="center" vertical="center"/>
      <protection locked="0"/>
    </xf>
    <xf numFmtId="49" fontId="16" fillId="35" borderId="69" xfId="54" applyNumberFormat="1" applyFont="1" applyFill="1" applyBorder="1" applyAlignment="1" applyProtection="1">
      <alignment horizontal="center" vertical="center"/>
      <protection locked="0"/>
    </xf>
    <xf numFmtId="0" fontId="16" fillId="35" borderId="72" xfId="54" applyFont="1" applyFill="1" applyBorder="1" applyAlignment="1" applyProtection="1">
      <alignment horizontal="center" vertical="center"/>
      <protection locked="0"/>
    </xf>
    <xf numFmtId="0" fontId="16" fillId="35" borderId="73" xfId="54" applyFont="1" applyFill="1" applyBorder="1" applyAlignment="1" applyProtection="1">
      <alignment horizontal="center" vertical="center"/>
      <protection locked="0"/>
    </xf>
    <xf numFmtId="49" fontId="16" fillId="35" borderId="17" xfId="54" applyNumberFormat="1" applyFont="1" applyFill="1" applyBorder="1" applyAlignment="1" applyProtection="1">
      <alignment horizontal="center" vertical="center"/>
      <protection locked="0"/>
    </xf>
    <xf numFmtId="49" fontId="16" fillId="35" borderId="14" xfId="54" applyNumberFormat="1" applyFont="1" applyFill="1" applyBorder="1" applyAlignment="1" applyProtection="1">
      <alignment horizontal="center" vertical="center"/>
      <protection locked="0"/>
    </xf>
    <xf numFmtId="0" fontId="16" fillId="35" borderId="72" xfId="54" applyFont="1" applyFill="1" applyBorder="1" applyAlignment="1" applyProtection="1">
      <alignment horizontal="center" wrapText="1"/>
      <protection locked="0"/>
    </xf>
    <xf numFmtId="0" fontId="16" fillId="35" borderId="36" xfId="54" applyFont="1" applyFill="1" applyBorder="1" applyAlignment="1" applyProtection="1">
      <alignment horizontal="center" wrapText="1"/>
      <protection locked="0"/>
    </xf>
    <xf numFmtId="0" fontId="16" fillId="35" borderId="73" xfId="54" applyFont="1" applyFill="1" applyBorder="1" applyAlignment="1" applyProtection="1">
      <alignment horizontal="center" wrapText="1"/>
      <protection locked="0"/>
    </xf>
    <xf numFmtId="2" fontId="16" fillId="35" borderId="72" xfId="54" applyNumberFormat="1" applyFont="1" applyFill="1" applyBorder="1" applyAlignment="1" applyProtection="1">
      <alignment horizontal="center" wrapText="1"/>
      <protection locked="0"/>
    </xf>
    <xf numFmtId="2" fontId="16" fillId="35" borderId="36" xfId="54" applyNumberFormat="1" applyFont="1" applyFill="1" applyBorder="1" applyAlignment="1" applyProtection="1">
      <alignment horizontal="center" wrapText="1"/>
      <protection locked="0"/>
    </xf>
    <xf numFmtId="2" fontId="16" fillId="35" borderId="73" xfId="54" applyNumberFormat="1" applyFont="1" applyFill="1" applyBorder="1" applyAlignment="1" applyProtection="1">
      <alignment horizontal="center" wrapText="1"/>
      <protection locked="0"/>
    </xf>
    <xf numFmtId="2" fontId="16" fillId="35" borderId="72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36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37" xfId="54" applyNumberFormat="1" applyFont="1" applyFill="1" applyBorder="1" applyAlignment="1" applyProtection="1">
      <alignment horizontal="center" vertical="center" wrapText="1"/>
      <protection locked="0"/>
    </xf>
    <xf numFmtId="0" fontId="16" fillId="35" borderId="35" xfId="54" applyFont="1" applyFill="1" applyBorder="1" applyAlignment="1" applyProtection="1">
      <alignment horizontal="center"/>
      <protection locked="0"/>
    </xf>
    <xf numFmtId="0" fontId="16" fillId="35" borderId="73" xfId="54" applyFont="1" applyFill="1" applyBorder="1" applyAlignment="1" applyProtection="1">
      <alignment horizontal="center"/>
      <protection locked="0"/>
    </xf>
    <xf numFmtId="0" fontId="16" fillId="35" borderId="40" xfId="54" applyFont="1" applyFill="1" applyBorder="1" applyAlignment="1" applyProtection="1">
      <alignment horizontal="center" vertical="center"/>
      <protection locked="0"/>
    </xf>
    <xf numFmtId="4" fontId="16" fillId="35" borderId="18" xfId="54" applyNumberFormat="1" applyFont="1" applyFill="1" applyBorder="1" applyAlignment="1" applyProtection="1">
      <alignment horizontal="center" wrapText="1"/>
      <protection locked="0"/>
    </xf>
    <xf numFmtId="4" fontId="16" fillId="35" borderId="68" xfId="54" applyNumberFormat="1" applyFont="1" applyFill="1" applyBorder="1" applyAlignment="1" applyProtection="1">
      <alignment horizontal="center" wrapText="1"/>
      <protection locked="0"/>
    </xf>
    <xf numFmtId="0" fontId="16" fillId="35" borderId="0" xfId="54" applyFont="1" applyFill="1" applyAlignment="1" applyProtection="1">
      <alignment horizontal="left"/>
      <protection locked="0"/>
    </xf>
    <xf numFmtId="0" fontId="30" fillId="35" borderId="19" xfId="54" applyFont="1" applyFill="1" applyBorder="1" applyAlignment="1" applyProtection="1">
      <alignment horizontal="center"/>
      <protection locked="0"/>
    </xf>
    <xf numFmtId="0" fontId="16" fillId="35" borderId="19" xfId="54" applyFont="1" applyFill="1" applyBorder="1" applyAlignment="1" applyProtection="1">
      <alignment horizontal="center"/>
      <protection locked="0"/>
    </xf>
    <xf numFmtId="0" fontId="30" fillId="35" borderId="19" xfId="54" applyFont="1" applyFill="1" applyBorder="1" applyAlignment="1" applyProtection="1">
      <alignment horizontal="center" vertical="top"/>
      <protection locked="0"/>
    </xf>
    <xf numFmtId="0" fontId="16" fillId="35" borderId="19" xfId="54" applyFont="1" applyFill="1" applyBorder="1" applyAlignment="1" applyProtection="1">
      <alignment horizontal="center" vertical="top"/>
      <protection locked="0"/>
    </xf>
    <xf numFmtId="49" fontId="30" fillId="35" borderId="19" xfId="54" applyNumberFormat="1" applyFont="1" applyFill="1" applyBorder="1" applyAlignment="1" applyProtection="1">
      <alignment horizontal="center" vertical="top"/>
      <protection locked="0"/>
    </xf>
    <xf numFmtId="49" fontId="16" fillId="35" borderId="19" xfId="54" applyNumberFormat="1" applyFont="1" applyFill="1" applyBorder="1" applyAlignment="1" applyProtection="1">
      <alignment horizontal="center" vertical="top"/>
      <protection locked="0"/>
    </xf>
    <xf numFmtId="0" fontId="16" fillId="35" borderId="20" xfId="54" applyFont="1" applyFill="1" applyBorder="1" applyAlignment="1" applyProtection="1">
      <alignment horizontal="center" vertical="top"/>
      <protection locked="0"/>
    </xf>
    <xf numFmtId="49" fontId="30" fillId="35" borderId="19" xfId="54" applyNumberFormat="1" applyFont="1" applyFill="1" applyBorder="1" applyAlignment="1" applyProtection="1">
      <alignment horizontal="center"/>
      <protection locked="0"/>
    </xf>
    <xf numFmtId="49" fontId="16" fillId="35" borderId="19" xfId="54" applyNumberFormat="1" applyFont="1" applyFill="1" applyBorder="1" applyAlignment="1" applyProtection="1">
      <alignment horizontal="center"/>
      <protection locked="0"/>
    </xf>
    <xf numFmtId="0" fontId="16" fillId="35" borderId="19" xfId="66" applyNumberFormat="1" applyFont="1" applyFill="1" applyBorder="1" applyAlignment="1" applyProtection="1">
      <alignment horizontal="center"/>
      <protection locked="0"/>
    </xf>
    <xf numFmtId="0" fontId="16" fillId="35" borderId="20" xfId="54" applyFont="1" applyFill="1" applyBorder="1" applyAlignment="1" applyProtection="1">
      <alignment horizontal="center"/>
      <protection locked="0"/>
    </xf>
    <xf numFmtId="0" fontId="16" fillId="35" borderId="0" xfId="54" applyFont="1" applyFill="1" applyAlignment="1" applyProtection="1">
      <alignment horizontal="center"/>
      <protection locked="0"/>
    </xf>
    <xf numFmtId="0" fontId="16" fillId="35" borderId="15" xfId="54" applyFont="1" applyFill="1" applyBorder="1" applyAlignment="1">
      <alignment horizontal="center" vertical="center" wrapText="1"/>
      <protection/>
    </xf>
    <xf numFmtId="0" fontId="16" fillId="35" borderId="20" xfId="54" applyFont="1" applyFill="1" applyBorder="1" applyAlignment="1">
      <alignment horizontal="center" vertical="center" wrapText="1"/>
      <protection/>
    </xf>
    <xf numFmtId="0" fontId="16" fillId="35" borderId="13" xfId="54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35" borderId="11" xfId="54" applyFont="1" applyFill="1" applyBorder="1" applyAlignment="1">
      <alignment horizontal="center" vertical="center" wrapText="1"/>
      <protection/>
    </xf>
    <xf numFmtId="0" fontId="16" fillId="35" borderId="0" xfId="54" applyFont="1" applyFill="1" applyBorder="1" applyAlignment="1">
      <alignment horizontal="center" vertical="center" wrapText="1"/>
      <protection/>
    </xf>
    <xf numFmtId="0" fontId="16" fillId="35" borderId="38" xfId="54" applyFont="1" applyFill="1" applyBorder="1" applyAlignment="1">
      <alignment horizontal="center" vertical="center" wrapText="1"/>
      <protection/>
    </xf>
    <xf numFmtId="0" fontId="16" fillId="35" borderId="23" xfId="54" applyFont="1" applyFill="1" applyBorder="1" applyAlignment="1">
      <alignment horizontal="center" vertical="center" wrapText="1"/>
      <protection/>
    </xf>
    <xf numFmtId="0" fontId="16" fillId="35" borderId="19" xfId="54" applyFont="1" applyFill="1" applyBorder="1" applyAlignment="1">
      <alignment horizontal="center" vertical="center" wrapText="1"/>
      <protection/>
    </xf>
    <xf numFmtId="0" fontId="16" fillId="35" borderId="24" xfId="54" applyFont="1" applyFill="1" applyBorder="1" applyAlignment="1">
      <alignment horizontal="center" vertical="center" wrapText="1"/>
      <protection/>
    </xf>
    <xf numFmtId="0" fontId="16" fillId="35" borderId="12" xfId="54" applyFont="1" applyFill="1" applyBorder="1" applyAlignment="1">
      <alignment horizontal="center" vertical="center" wrapText="1"/>
      <protection/>
    </xf>
    <xf numFmtId="0" fontId="16" fillId="35" borderId="0" xfId="54" applyNumberFormat="1" applyFont="1" applyFill="1" applyBorder="1" applyAlignment="1">
      <alignment horizontal="right" wrapText="1"/>
      <protection/>
    </xf>
    <xf numFmtId="0" fontId="17" fillId="35" borderId="0" xfId="54" applyNumberFormat="1" applyFont="1" applyFill="1" applyBorder="1" applyAlignment="1">
      <alignment horizontal="center" vertical="center" wrapText="1"/>
      <protection/>
    </xf>
    <xf numFmtId="0" fontId="16" fillId="35" borderId="0" xfId="54" applyNumberFormat="1" applyFont="1" applyFill="1" applyBorder="1" applyAlignment="1">
      <alignment horizontal="left"/>
      <protection/>
    </xf>
    <xf numFmtId="0" fontId="16" fillId="35" borderId="19" xfId="54" applyNumberFormat="1" applyFont="1" applyFill="1" applyBorder="1" applyAlignment="1">
      <alignment horizontal="center"/>
      <protection/>
    </xf>
    <xf numFmtId="0" fontId="17" fillId="35" borderId="0" xfId="54" applyFont="1" applyFill="1" applyAlignment="1">
      <alignment horizontal="left" vertical="center"/>
      <protection/>
    </xf>
    <xf numFmtId="0" fontId="16" fillId="35" borderId="0" xfId="54" applyFont="1" applyFill="1" applyAlignment="1">
      <alignment horizontal="left" vertical="center"/>
      <protection/>
    </xf>
    <xf numFmtId="0" fontId="17" fillId="35" borderId="0" xfId="54" applyFont="1" applyFill="1" applyBorder="1" applyAlignment="1">
      <alignment horizontal="left" vertical="center" wrapText="1"/>
      <protection/>
    </xf>
    <xf numFmtId="4" fontId="16" fillId="35" borderId="16" xfId="54" applyNumberFormat="1" applyFont="1" applyFill="1" applyBorder="1" applyAlignment="1">
      <alignment horizontal="center" vertical="center" wrapText="1"/>
      <protection/>
    </xf>
    <xf numFmtId="4" fontId="16" fillId="35" borderId="14" xfId="54" applyNumberFormat="1" applyFont="1" applyFill="1" applyBorder="1" applyAlignment="1">
      <alignment horizontal="center" vertical="center" wrapText="1"/>
      <protection/>
    </xf>
    <xf numFmtId="4" fontId="17" fillId="35" borderId="72" xfId="54" applyNumberFormat="1" applyFont="1" applyFill="1" applyBorder="1" applyAlignment="1">
      <alignment horizontal="center" vertical="center" wrapText="1"/>
      <protection/>
    </xf>
    <xf numFmtId="4" fontId="17" fillId="35" borderId="36" xfId="54" applyNumberFormat="1" applyFont="1" applyFill="1" applyBorder="1" applyAlignment="1">
      <alignment horizontal="center" vertical="center" wrapText="1"/>
      <protection/>
    </xf>
    <xf numFmtId="4" fontId="17" fillId="35" borderId="73" xfId="54" applyNumberFormat="1" applyFont="1" applyFill="1" applyBorder="1" applyAlignment="1">
      <alignment horizontal="center" vertical="center" wrapText="1"/>
      <protection/>
    </xf>
    <xf numFmtId="0" fontId="17" fillId="35" borderId="0" xfId="54" applyNumberFormat="1" applyFont="1" applyFill="1" applyBorder="1" applyAlignment="1">
      <alignment horizontal="left" vertical="center"/>
      <protection/>
    </xf>
    <xf numFmtId="0" fontId="16" fillId="0" borderId="12" xfId="54" applyNumberFormat="1" applyFont="1" applyFill="1" applyBorder="1" applyAlignment="1">
      <alignment horizontal="center" vertical="center"/>
      <protection/>
    </xf>
    <xf numFmtId="0" fontId="16" fillId="0" borderId="16" xfId="54" applyNumberFormat="1" applyFont="1" applyFill="1" applyBorder="1" applyAlignment="1">
      <alignment horizontal="center" vertical="center"/>
      <protection/>
    </xf>
    <xf numFmtId="0" fontId="16" fillId="0" borderId="14" xfId="54" applyNumberFormat="1" applyFont="1" applyFill="1" applyBorder="1" applyAlignment="1">
      <alignment horizontal="center" vertical="center"/>
      <protection/>
    </xf>
    <xf numFmtId="0" fontId="16" fillId="0" borderId="12" xfId="54" applyNumberFormat="1" applyFont="1" applyFill="1" applyBorder="1" applyAlignment="1">
      <alignment horizontal="center"/>
      <protection/>
    </xf>
    <xf numFmtId="0" fontId="16" fillId="0" borderId="16" xfId="54" applyNumberFormat="1" applyFont="1" applyFill="1" applyBorder="1" applyAlignment="1">
      <alignment horizontal="center"/>
      <protection/>
    </xf>
    <xf numFmtId="0" fontId="16" fillId="0" borderId="14" xfId="54" applyNumberFormat="1" applyFont="1" applyFill="1" applyBorder="1" applyAlignment="1">
      <alignment horizontal="center"/>
      <protection/>
    </xf>
    <xf numFmtId="0" fontId="16" fillId="0" borderId="15" xfId="54" applyNumberFormat="1" applyFont="1" applyFill="1" applyBorder="1" applyAlignment="1">
      <alignment horizontal="center"/>
      <protection/>
    </xf>
    <xf numFmtId="0" fontId="16" fillId="0" borderId="20" xfId="54" applyNumberFormat="1" applyFont="1" applyFill="1" applyBorder="1" applyAlignment="1">
      <alignment horizontal="center"/>
      <protection/>
    </xf>
    <xf numFmtId="0" fontId="16" fillId="0" borderId="13" xfId="54" applyNumberFormat="1" applyFont="1" applyFill="1" applyBorder="1" applyAlignment="1">
      <alignment horizontal="center"/>
      <protection/>
    </xf>
    <xf numFmtId="0" fontId="16" fillId="0" borderId="10" xfId="54" applyNumberFormat="1" applyFont="1" applyFill="1" applyBorder="1" applyAlignment="1">
      <alignment horizontal="center"/>
      <protection/>
    </xf>
    <xf numFmtId="0" fontId="16" fillId="0" borderId="10" xfId="54" applyNumberFormat="1" applyFont="1" applyFill="1" applyBorder="1" applyAlignment="1">
      <alignment horizontal="center" wrapText="1"/>
      <protection/>
    </xf>
    <xf numFmtId="2" fontId="16" fillId="35" borderId="29" xfId="54" applyNumberFormat="1" applyFont="1" applyFill="1" applyBorder="1" applyAlignment="1">
      <alignment horizontal="center" wrapText="1"/>
      <protection/>
    </xf>
    <xf numFmtId="2" fontId="16" fillId="35" borderId="30" xfId="54" applyNumberFormat="1" applyFont="1" applyFill="1" applyBorder="1" applyAlignment="1">
      <alignment horizontal="center" wrapText="1"/>
      <protection/>
    </xf>
    <xf numFmtId="2" fontId="16" fillId="35" borderId="69" xfId="54" applyNumberFormat="1" applyFont="1" applyFill="1" applyBorder="1" applyAlignment="1">
      <alignment horizontal="center" wrapText="1"/>
      <protection/>
    </xf>
    <xf numFmtId="0" fontId="16" fillId="35" borderId="10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2" fontId="16" fillId="35" borderId="12" xfId="54" applyNumberFormat="1" applyFont="1" applyFill="1" applyBorder="1" applyAlignment="1">
      <alignment horizontal="center" wrapText="1"/>
      <protection/>
    </xf>
    <xf numFmtId="2" fontId="16" fillId="35" borderId="16" xfId="54" applyNumberFormat="1" applyFont="1" applyFill="1" applyBorder="1" applyAlignment="1">
      <alignment horizontal="center" wrapText="1"/>
      <protection/>
    </xf>
    <xf numFmtId="2" fontId="16" fillId="35" borderId="14" xfId="54" applyNumberFormat="1" applyFont="1" applyFill="1" applyBorder="1" applyAlignment="1">
      <alignment horizontal="center" wrapText="1"/>
      <protection/>
    </xf>
    <xf numFmtId="0" fontId="16" fillId="35" borderId="10" xfId="54" applyFont="1" applyFill="1" applyBorder="1" applyAlignment="1">
      <alignment horizontal="center" vertical="center"/>
      <protection/>
    </xf>
    <xf numFmtId="0" fontId="16" fillId="35" borderId="20" xfId="54" applyFont="1" applyFill="1" applyBorder="1" applyAlignment="1">
      <alignment horizontal="center" vertical="center"/>
      <protection/>
    </xf>
    <xf numFmtId="0" fontId="16" fillId="35" borderId="13" xfId="54" applyFont="1" applyFill="1" applyBorder="1" applyAlignment="1">
      <alignment horizontal="center" vertical="center"/>
      <protection/>
    </xf>
    <xf numFmtId="0" fontId="16" fillId="35" borderId="72" xfId="54" applyFont="1" applyFill="1" applyBorder="1" applyAlignment="1">
      <alignment horizontal="center" vertical="center" wrapText="1"/>
      <protection/>
    </xf>
    <xf numFmtId="0" fontId="16" fillId="35" borderId="16" xfId="54" applyFont="1" applyFill="1" applyBorder="1" applyAlignment="1">
      <alignment horizontal="left" vertical="center" wrapText="1"/>
      <protection/>
    </xf>
    <xf numFmtId="0" fontId="16" fillId="35" borderId="18" xfId="54" applyFont="1" applyFill="1" applyBorder="1" applyAlignment="1">
      <alignment horizontal="left" vertical="center" wrapText="1"/>
      <protection/>
    </xf>
    <xf numFmtId="49" fontId="16" fillId="35" borderId="39" xfId="54" applyNumberFormat="1" applyFont="1" applyFill="1" applyBorder="1" applyAlignment="1">
      <alignment horizontal="center"/>
      <protection/>
    </xf>
    <xf numFmtId="49" fontId="16" fillId="35" borderId="69" xfId="54" applyNumberFormat="1" applyFont="1" applyFill="1" applyBorder="1" applyAlignment="1">
      <alignment horizontal="center"/>
      <protection/>
    </xf>
    <xf numFmtId="0" fontId="16" fillId="35" borderId="14" xfId="54" applyFont="1" applyFill="1" applyBorder="1" applyAlignment="1">
      <alignment horizontal="left" vertical="center"/>
      <protection/>
    </xf>
    <xf numFmtId="0" fontId="16" fillId="35" borderId="10" xfId="54" applyFont="1" applyFill="1" applyBorder="1" applyAlignment="1">
      <alignment horizontal="left" vertical="center"/>
      <protection/>
    </xf>
    <xf numFmtId="0" fontId="16" fillId="35" borderId="12" xfId="54" applyFont="1" applyFill="1" applyBorder="1" applyAlignment="1">
      <alignment horizontal="left" vertical="center"/>
      <protection/>
    </xf>
    <xf numFmtId="49" fontId="16" fillId="35" borderId="17" xfId="54" applyNumberFormat="1" applyFont="1" applyFill="1" applyBorder="1" applyAlignment="1">
      <alignment horizontal="center"/>
      <protection/>
    </xf>
    <xf numFmtId="49" fontId="16" fillId="35" borderId="14" xfId="54" applyNumberFormat="1" applyFont="1" applyFill="1" applyBorder="1" applyAlignment="1">
      <alignment horizontal="center"/>
      <protection/>
    </xf>
    <xf numFmtId="0" fontId="16" fillId="35" borderId="44" xfId="54" applyFont="1" applyFill="1" applyBorder="1" applyAlignment="1">
      <alignment horizontal="center" wrapText="1"/>
      <protection/>
    </xf>
    <xf numFmtId="2" fontId="16" fillId="35" borderId="44" xfId="54" applyNumberFormat="1" applyFont="1" applyFill="1" applyBorder="1" applyAlignment="1">
      <alignment horizontal="center" wrapText="1"/>
      <protection/>
    </xf>
    <xf numFmtId="0" fontId="17" fillId="35" borderId="20" xfId="54" applyFont="1" applyFill="1" applyBorder="1" applyAlignment="1">
      <alignment horizontal="right" vertical="center"/>
      <protection/>
    </xf>
    <xf numFmtId="0" fontId="16" fillId="35" borderId="20" xfId="54" applyFont="1" applyFill="1" applyBorder="1" applyAlignment="1">
      <alignment horizontal="right" vertical="center"/>
      <protection/>
    </xf>
    <xf numFmtId="0" fontId="16" fillId="35" borderId="67" xfId="54" applyFont="1" applyFill="1" applyBorder="1" applyAlignment="1">
      <alignment horizontal="center"/>
      <protection/>
    </xf>
    <xf numFmtId="0" fontId="16" fillId="35" borderId="44" xfId="54" applyFont="1" applyFill="1" applyBorder="1" applyAlignment="1">
      <alignment horizontal="center"/>
      <protection/>
    </xf>
    <xf numFmtId="0" fontId="16" fillId="35" borderId="16" xfId="54" applyNumberFormat="1" applyFont="1" applyFill="1" applyBorder="1" applyAlignment="1">
      <alignment horizontal="center" vertical="center"/>
      <protection/>
    </xf>
    <xf numFmtId="0" fontId="16" fillId="35" borderId="14" xfId="54" applyNumberFormat="1" applyFont="1" applyFill="1" applyBorder="1" applyAlignment="1">
      <alignment horizontal="center" vertical="center"/>
      <protection/>
    </xf>
    <xf numFmtId="0" fontId="16" fillId="35" borderId="12" xfId="54" applyNumberFormat="1" applyFont="1" applyFill="1" applyBorder="1" applyAlignment="1">
      <alignment horizontal="center" vertical="center"/>
      <protection/>
    </xf>
    <xf numFmtId="0" fontId="16" fillId="35" borderId="20" xfId="54" applyNumberFormat="1" applyFont="1" applyFill="1" applyBorder="1" applyAlignment="1">
      <alignment horizontal="center"/>
      <protection/>
    </xf>
    <xf numFmtId="0" fontId="16" fillId="35" borderId="13" xfId="54" applyNumberFormat="1" applyFont="1" applyFill="1" applyBorder="1" applyAlignment="1">
      <alignment horizontal="center"/>
      <protection/>
    </xf>
    <xf numFmtId="0" fontId="16" fillId="35" borderId="15" xfId="54" applyNumberFormat="1" applyFont="1" applyFill="1" applyBorder="1" applyAlignment="1">
      <alignment horizontal="center"/>
      <protection/>
    </xf>
    <xf numFmtId="0" fontId="16" fillId="35" borderId="39" xfId="54" applyNumberFormat="1" applyFont="1" applyFill="1" applyBorder="1" applyAlignment="1">
      <alignment horizontal="center"/>
      <protection/>
    </xf>
    <xf numFmtId="0" fontId="16" fillId="35" borderId="30" xfId="54" applyNumberFormat="1" applyFont="1" applyFill="1" applyBorder="1" applyAlignment="1">
      <alignment horizontal="center"/>
      <protection/>
    </xf>
    <xf numFmtId="0" fontId="16" fillId="35" borderId="69" xfId="54" applyNumberFormat="1" applyFont="1" applyFill="1" applyBorder="1" applyAlignment="1">
      <alignment horizontal="center"/>
      <protection/>
    </xf>
    <xf numFmtId="0" fontId="16" fillId="35" borderId="29" xfId="54" applyNumberFormat="1" applyFont="1" applyFill="1" applyBorder="1" applyAlignment="1">
      <alignment horizontal="center"/>
      <protection/>
    </xf>
    <xf numFmtId="0" fontId="16" fillId="35" borderId="31" xfId="54" applyNumberFormat="1" applyFont="1" applyFill="1" applyBorder="1" applyAlignment="1">
      <alignment horizontal="center"/>
      <protection/>
    </xf>
    <xf numFmtId="0" fontId="16" fillId="35" borderId="35" xfId="54" applyNumberFormat="1" applyFont="1" applyFill="1" applyBorder="1" applyAlignment="1">
      <alignment horizontal="center"/>
      <protection/>
    </xf>
    <xf numFmtId="0" fontId="16" fillId="35" borderId="36" xfId="54" applyNumberFormat="1" applyFont="1" applyFill="1" applyBorder="1" applyAlignment="1">
      <alignment horizontal="center"/>
      <protection/>
    </xf>
    <xf numFmtId="0" fontId="16" fillId="35" borderId="73" xfId="54" applyNumberFormat="1" applyFont="1" applyFill="1" applyBorder="1" applyAlignment="1">
      <alignment horizontal="center"/>
      <protection/>
    </xf>
    <xf numFmtId="0" fontId="16" fillId="35" borderId="72" xfId="54" applyNumberFormat="1" applyFont="1" applyFill="1" applyBorder="1" applyAlignment="1">
      <alignment horizontal="center"/>
      <protection/>
    </xf>
    <xf numFmtId="0" fontId="16" fillId="35" borderId="37" xfId="54" applyNumberFormat="1" applyFont="1" applyFill="1" applyBorder="1" applyAlignment="1">
      <alignment horizontal="center"/>
      <protection/>
    </xf>
    <xf numFmtId="0" fontId="16" fillId="35" borderId="12" xfId="54" applyFont="1" applyFill="1" applyBorder="1" applyAlignment="1">
      <alignment horizontal="center" vertical="center"/>
      <protection/>
    </xf>
    <xf numFmtId="0" fontId="16" fillId="35" borderId="16" xfId="54" applyFont="1" applyFill="1" applyBorder="1" applyAlignment="1">
      <alignment horizontal="center" vertical="center"/>
      <protection/>
    </xf>
    <xf numFmtId="0" fontId="16" fillId="35" borderId="14" xfId="54" applyFont="1" applyFill="1" applyBorder="1" applyAlignment="1">
      <alignment horizontal="center" vertical="center"/>
      <protection/>
    </xf>
    <xf numFmtId="0" fontId="16" fillId="35" borderId="72" xfId="54" applyFont="1" applyFill="1" applyBorder="1" applyAlignment="1">
      <alignment horizontal="center" vertical="center"/>
      <protection/>
    </xf>
    <xf numFmtId="0" fontId="16" fillId="35" borderId="36" xfId="54" applyFont="1" applyFill="1" applyBorder="1" applyAlignment="1">
      <alignment horizontal="center" vertical="center"/>
      <protection/>
    </xf>
    <xf numFmtId="0" fontId="16" fillId="35" borderId="73" xfId="54" applyFont="1" applyFill="1" applyBorder="1" applyAlignment="1">
      <alignment horizontal="center" vertical="center"/>
      <protection/>
    </xf>
    <xf numFmtId="0" fontId="16" fillId="35" borderId="18" xfId="54" applyFont="1" applyFill="1" applyBorder="1" applyAlignment="1">
      <alignment horizontal="center" vertical="center"/>
      <protection/>
    </xf>
    <xf numFmtId="49" fontId="16" fillId="35" borderId="30" xfId="54" applyNumberFormat="1" applyFont="1" applyFill="1" applyBorder="1" applyAlignment="1">
      <alignment horizontal="center"/>
      <protection/>
    </xf>
    <xf numFmtId="2" fontId="16" fillId="35" borderId="29" xfId="54" applyNumberFormat="1" applyFont="1" applyFill="1" applyBorder="1" applyAlignment="1">
      <alignment horizontal="center" vertical="center" wrapText="1"/>
      <protection/>
    </xf>
    <xf numFmtId="2" fontId="16" fillId="35" borderId="30" xfId="54" applyNumberFormat="1" applyFont="1" applyFill="1" applyBorder="1" applyAlignment="1">
      <alignment horizontal="center" vertical="center" wrapText="1"/>
      <protection/>
    </xf>
    <xf numFmtId="2" fontId="16" fillId="35" borderId="69" xfId="54" applyNumberFormat="1" applyFont="1" applyFill="1" applyBorder="1" applyAlignment="1">
      <alignment horizontal="center" vertical="center" wrapText="1"/>
      <protection/>
    </xf>
    <xf numFmtId="2" fontId="16" fillId="35" borderId="31" xfId="54" applyNumberFormat="1" applyFont="1" applyFill="1" applyBorder="1" applyAlignment="1">
      <alignment horizontal="center" vertical="center" wrapText="1"/>
      <protection/>
    </xf>
    <xf numFmtId="49" fontId="16" fillId="35" borderId="16" xfId="54" applyNumberFormat="1" applyFont="1" applyFill="1" applyBorder="1" applyAlignment="1">
      <alignment horizontal="center"/>
      <protection/>
    </xf>
    <xf numFmtId="0" fontId="17" fillId="35" borderId="21" xfId="54" applyFont="1" applyFill="1" applyBorder="1" applyAlignment="1">
      <alignment horizontal="right" vertical="center"/>
      <protection/>
    </xf>
    <xf numFmtId="0" fontId="16" fillId="35" borderId="35" xfId="54" applyFont="1" applyFill="1" applyBorder="1" applyAlignment="1">
      <alignment horizontal="center"/>
      <protection/>
    </xf>
    <xf numFmtId="0" fontId="16" fillId="35" borderId="36" xfId="54" applyFont="1" applyFill="1" applyBorder="1" applyAlignment="1">
      <alignment horizontal="center"/>
      <protection/>
    </xf>
    <xf numFmtId="0" fontId="16" fillId="35" borderId="73" xfId="54" applyFont="1" applyFill="1" applyBorder="1" applyAlignment="1">
      <alignment horizontal="center"/>
      <protection/>
    </xf>
    <xf numFmtId="2" fontId="16" fillId="35" borderId="72" xfId="54" applyNumberFormat="1" applyFont="1" applyFill="1" applyBorder="1" applyAlignment="1">
      <alignment horizontal="center" vertical="center" wrapText="1"/>
      <protection/>
    </xf>
    <xf numFmtId="2" fontId="16" fillId="35" borderId="36" xfId="54" applyNumberFormat="1" applyFont="1" applyFill="1" applyBorder="1" applyAlignment="1">
      <alignment horizontal="center" vertical="center" wrapText="1"/>
      <protection/>
    </xf>
    <xf numFmtId="2" fontId="16" fillId="35" borderId="73" xfId="54" applyNumberFormat="1" applyFont="1" applyFill="1" applyBorder="1" applyAlignment="1">
      <alignment horizontal="center" vertical="center" wrapText="1"/>
      <protection/>
    </xf>
    <xf numFmtId="2" fontId="16" fillId="35" borderId="37" xfId="54" applyNumberFormat="1" applyFont="1" applyFill="1" applyBorder="1" applyAlignment="1">
      <alignment horizontal="center" vertical="center" wrapText="1"/>
      <protection/>
    </xf>
    <xf numFmtId="0" fontId="17" fillId="35" borderId="0" xfId="54" applyFont="1" applyFill="1" applyAlignment="1">
      <alignment horizontal="left" vertical="center" wrapText="1"/>
      <protection/>
    </xf>
    <xf numFmtId="0" fontId="16" fillId="35" borderId="0" xfId="54" applyFont="1" applyFill="1" applyAlignment="1">
      <alignment horizontal="left" vertical="center" wrapText="1"/>
      <protection/>
    </xf>
    <xf numFmtId="0" fontId="16" fillId="35" borderId="12" xfId="54" applyFont="1" applyFill="1" applyBorder="1" applyAlignment="1">
      <alignment horizontal="left" vertical="center" wrapText="1"/>
      <protection/>
    </xf>
    <xf numFmtId="0" fontId="16" fillId="35" borderId="29" xfId="54" applyFont="1" applyFill="1" applyBorder="1" applyAlignment="1">
      <alignment horizontal="center" wrapText="1"/>
      <protection/>
    </xf>
    <xf numFmtId="0" fontId="16" fillId="35" borderId="30" xfId="54" applyFont="1" applyFill="1" applyBorder="1" applyAlignment="1">
      <alignment horizontal="center" wrapText="1"/>
      <protection/>
    </xf>
    <xf numFmtId="0" fontId="16" fillId="35" borderId="69" xfId="54" applyFont="1" applyFill="1" applyBorder="1" applyAlignment="1">
      <alignment horizontal="center" wrapText="1"/>
      <protection/>
    </xf>
    <xf numFmtId="4" fontId="16" fillId="35" borderId="12" xfId="54" applyNumberFormat="1" applyFont="1" applyFill="1" applyBorder="1" applyAlignment="1">
      <alignment horizontal="center" wrapText="1"/>
      <protection/>
    </xf>
    <xf numFmtId="4" fontId="16" fillId="35" borderId="16" xfId="54" applyNumberFormat="1" applyFont="1" applyFill="1" applyBorder="1" applyAlignment="1">
      <alignment horizontal="center" wrapText="1"/>
      <protection/>
    </xf>
    <xf numFmtId="4" fontId="16" fillId="35" borderId="14" xfId="54" applyNumberFormat="1" applyFont="1" applyFill="1" applyBorder="1" applyAlignment="1">
      <alignment horizontal="center" wrapText="1"/>
      <protection/>
    </xf>
    <xf numFmtId="4" fontId="16" fillId="35" borderId="18" xfId="54" applyNumberFormat="1" applyFont="1" applyFill="1" applyBorder="1" applyAlignment="1">
      <alignment horizontal="center" wrapText="1"/>
      <protection/>
    </xf>
    <xf numFmtId="0" fontId="16" fillId="35" borderId="0" xfId="54" applyFont="1" applyFill="1" applyAlignment="1">
      <alignment horizontal="left"/>
      <protection/>
    </xf>
    <xf numFmtId="0" fontId="30" fillId="35" borderId="19" xfId="54" applyFont="1" applyFill="1" applyBorder="1" applyAlignment="1">
      <alignment horizontal="center"/>
      <protection/>
    </xf>
    <xf numFmtId="0" fontId="16" fillId="35" borderId="19" xfId="54" applyFont="1" applyFill="1" applyBorder="1" applyAlignment="1">
      <alignment horizontal="center"/>
      <protection/>
    </xf>
    <xf numFmtId="0" fontId="30" fillId="35" borderId="19" xfId="54" applyFont="1" applyFill="1" applyBorder="1" applyAlignment="1">
      <alignment horizontal="center" vertical="top"/>
      <protection/>
    </xf>
    <xf numFmtId="0" fontId="16" fillId="35" borderId="19" xfId="54" applyFont="1" applyFill="1" applyBorder="1" applyAlignment="1">
      <alignment horizontal="center" vertical="top"/>
      <protection/>
    </xf>
    <xf numFmtId="49" fontId="30" fillId="35" borderId="19" xfId="54" applyNumberFormat="1" applyFont="1" applyFill="1" applyBorder="1" applyAlignment="1">
      <alignment horizontal="center" vertical="top"/>
      <protection/>
    </xf>
    <xf numFmtId="49" fontId="16" fillId="35" borderId="19" xfId="54" applyNumberFormat="1" applyFont="1" applyFill="1" applyBorder="1" applyAlignment="1">
      <alignment horizontal="center" vertical="top"/>
      <protection/>
    </xf>
    <xf numFmtId="4" fontId="16" fillId="35" borderId="44" xfId="54" applyNumberFormat="1" applyFont="1" applyFill="1" applyBorder="1" applyAlignment="1">
      <alignment horizontal="center" wrapText="1"/>
      <protection/>
    </xf>
    <xf numFmtId="4" fontId="16" fillId="35" borderId="68" xfId="54" applyNumberFormat="1" applyFont="1" applyFill="1" applyBorder="1" applyAlignment="1">
      <alignment horizontal="center" wrapText="1"/>
      <protection/>
    </xf>
    <xf numFmtId="0" fontId="16" fillId="35" borderId="20" xfId="54" applyFont="1" applyFill="1" applyBorder="1" applyAlignment="1">
      <alignment horizontal="center" vertical="top"/>
      <protection/>
    </xf>
    <xf numFmtId="49" fontId="30" fillId="35" borderId="19" xfId="54" applyNumberFormat="1" applyFont="1" applyFill="1" applyBorder="1" applyAlignment="1">
      <alignment horizontal="center"/>
      <protection/>
    </xf>
    <xf numFmtId="49" fontId="16" fillId="35" borderId="19" xfId="54" applyNumberFormat="1" applyFont="1" applyFill="1" applyBorder="1" applyAlignment="1">
      <alignment horizontal="center"/>
      <protection/>
    </xf>
    <xf numFmtId="0" fontId="16" fillId="35" borderId="19" xfId="66" applyNumberFormat="1" applyFont="1" applyFill="1" applyBorder="1" applyAlignment="1">
      <alignment horizontal="center"/>
    </xf>
    <xf numFmtId="0" fontId="16" fillId="35" borderId="20" xfId="54" applyFont="1" applyFill="1" applyBorder="1" applyAlignment="1">
      <alignment horizontal="center"/>
      <protection/>
    </xf>
    <xf numFmtId="0" fontId="16" fillId="35" borderId="0" xfId="54" applyFont="1" applyFill="1" applyAlignment="1">
      <alignment horizontal="center"/>
      <protection/>
    </xf>
    <xf numFmtId="4" fontId="10" fillId="0" borderId="27" xfId="54" applyNumberFormat="1" applyFont="1" applyFill="1" applyBorder="1" applyAlignment="1">
      <alignment horizontal="center" wrapText="1"/>
      <protection/>
    </xf>
    <xf numFmtId="4" fontId="10" fillId="0" borderId="71" xfId="54" applyNumberFormat="1" applyFont="1" applyFill="1" applyBorder="1" applyAlignment="1">
      <alignment horizontal="center" wrapText="1"/>
      <protection/>
    </xf>
    <xf numFmtId="49" fontId="16" fillId="35" borderId="41" xfId="54" applyNumberFormat="1" applyFont="1" applyFill="1" applyBorder="1" applyAlignment="1">
      <alignment horizontal="center"/>
      <protection/>
    </xf>
    <xf numFmtId="49" fontId="16" fillId="35" borderId="10" xfId="54" applyNumberFormat="1" applyFont="1" applyFill="1" applyBorder="1" applyAlignment="1">
      <alignment horizontal="center"/>
      <protection/>
    </xf>
    <xf numFmtId="4" fontId="16" fillId="35" borderId="10" xfId="54" applyNumberFormat="1" applyFont="1" applyFill="1" applyBorder="1" applyAlignment="1">
      <alignment horizontal="center" wrapText="1"/>
      <protection/>
    </xf>
    <xf numFmtId="0" fontId="16" fillId="35" borderId="10" xfId="54" applyFont="1" applyFill="1" applyBorder="1" applyAlignment="1">
      <alignment horizontal="center" wrapText="1"/>
      <protection/>
    </xf>
    <xf numFmtId="2" fontId="10" fillId="0" borderId="10" xfId="54" applyNumberFormat="1" applyFont="1" applyFill="1" applyBorder="1" applyAlignment="1">
      <alignment horizontal="center" wrapText="1"/>
      <protection/>
    </xf>
    <xf numFmtId="2" fontId="10" fillId="0" borderId="40" xfId="54" applyNumberFormat="1" applyFont="1" applyFill="1" applyBorder="1" applyAlignment="1">
      <alignment horizontal="center" wrapText="1"/>
      <protection/>
    </xf>
    <xf numFmtId="0" fontId="16" fillId="35" borderId="16" xfId="54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/>
    </xf>
    <xf numFmtId="2" fontId="10" fillId="0" borderId="12" xfId="54" applyNumberFormat="1" applyFont="1" applyFill="1" applyBorder="1" applyAlignment="1">
      <alignment horizontal="center" wrapText="1"/>
      <protection/>
    </xf>
    <xf numFmtId="2" fontId="10" fillId="0" borderId="14" xfId="54" applyNumberFormat="1" applyFont="1" applyFill="1" applyBorder="1" applyAlignment="1">
      <alignment horizontal="center" wrapText="1"/>
      <protection/>
    </xf>
    <xf numFmtId="0" fontId="16" fillId="35" borderId="12" xfId="54" applyFont="1" applyFill="1" applyBorder="1" applyAlignment="1">
      <alignment horizontal="center" wrapText="1"/>
      <protection/>
    </xf>
    <xf numFmtId="0" fontId="16" fillId="35" borderId="16" xfId="54" applyFont="1" applyFill="1" applyBorder="1" applyAlignment="1">
      <alignment horizontal="center" wrapText="1"/>
      <protection/>
    </xf>
    <xf numFmtId="0" fontId="16" fillId="35" borderId="14" xfId="54" applyFont="1" applyFill="1" applyBorder="1" applyAlignment="1">
      <alignment horizontal="center" wrapText="1"/>
      <protection/>
    </xf>
    <xf numFmtId="0" fontId="16" fillId="35" borderId="42" xfId="54" applyFont="1" applyFill="1" applyBorder="1" applyAlignment="1">
      <alignment horizontal="center"/>
      <protection/>
    </xf>
    <xf numFmtId="0" fontId="16" fillId="35" borderId="28" xfId="54" applyFont="1" applyFill="1" applyBorder="1" applyAlignment="1">
      <alignment horizontal="center"/>
      <protection/>
    </xf>
    <xf numFmtId="0" fontId="16" fillId="35" borderId="28" xfId="54" applyFont="1" applyFill="1" applyBorder="1" applyAlignment="1">
      <alignment horizontal="center" wrapText="1"/>
      <protection/>
    </xf>
    <xf numFmtId="2" fontId="24" fillId="35" borderId="72" xfId="54" applyNumberFormat="1" applyFont="1" applyFill="1" applyBorder="1" applyAlignment="1">
      <alignment horizontal="center" wrapText="1"/>
      <protection/>
    </xf>
    <xf numFmtId="2" fontId="24" fillId="35" borderId="73" xfId="54" applyNumberFormat="1" applyFont="1" applyFill="1" applyBorder="1" applyAlignment="1">
      <alignment horizontal="center" wrapText="1"/>
      <protection/>
    </xf>
    <xf numFmtId="2" fontId="24" fillId="35" borderId="28" xfId="54" applyNumberFormat="1" applyFont="1" applyFill="1" applyBorder="1" applyAlignment="1">
      <alignment horizontal="center" wrapText="1"/>
      <protection/>
    </xf>
    <xf numFmtId="2" fontId="24" fillId="35" borderId="47" xfId="54" applyNumberFormat="1" applyFont="1" applyFill="1" applyBorder="1" applyAlignment="1">
      <alignment horizontal="center" wrapText="1"/>
      <protection/>
    </xf>
    <xf numFmtId="0" fontId="0" fillId="0" borderId="16" xfId="0" applyBorder="1" applyAlignment="1">
      <alignment wrapText="1"/>
    </xf>
    <xf numFmtId="49" fontId="16" fillId="35" borderId="70" xfId="54" applyNumberFormat="1" applyFont="1" applyFill="1" applyBorder="1" applyAlignment="1">
      <alignment horizontal="center"/>
      <protection/>
    </xf>
    <xf numFmtId="49" fontId="16" fillId="35" borderId="27" xfId="54" applyNumberFormat="1" applyFont="1" applyFill="1" applyBorder="1" applyAlignment="1">
      <alignment horizontal="center"/>
      <protection/>
    </xf>
    <xf numFmtId="4" fontId="16" fillId="35" borderId="27" xfId="54" applyNumberFormat="1" applyFont="1" applyFill="1" applyBorder="1" applyAlignment="1">
      <alignment horizontal="center" wrapText="1"/>
      <protection/>
    </xf>
    <xf numFmtId="0" fontId="16" fillId="35" borderId="27" xfId="54" applyFont="1" applyFill="1" applyBorder="1" applyAlignment="1">
      <alignment horizontal="center" wrapText="1"/>
      <protection/>
    </xf>
    <xf numFmtId="4" fontId="16" fillId="35" borderId="27" xfId="54" applyNumberFormat="1" applyFont="1" applyFill="1" applyBorder="1" applyAlignment="1">
      <alignment horizontal="center" vertical="center" wrapText="1"/>
      <protection/>
    </xf>
    <xf numFmtId="4" fontId="16" fillId="35" borderId="71" xfId="54" applyNumberFormat="1" applyFont="1" applyFill="1" applyBorder="1" applyAlignment="1">
      <alignment horizontal="center" vertical="center" wrapText="1"/>
      <protection/>
    </xf>
    <xf numFmtId="4" fontId="16" fillId="35" borderId="10" xfId="54" applyNumberFormat="1" applyFont="1" applyFill="1" applyBorder="1" applyAlignment="1">
      <alignment horizontal="center" vertical="center" wrapText="1"/>
      <protection/>
    </xf>
    <xf numFmtId="4" fontId="16" fillId="35" borderId="40" xfId="54" applyNumberFormat="1" applyFont="1" applyFill="1" applyBorder="1" applyAlignment="1">
      <alignment horizontal="center" vertical="center" wrapText="1"/>
      <protection/>
    </xf>
    <xf numFmtId="4" fontId="16" fillId="35" borderId="30" xfId="54" applyNumberFormat="1" applyFont="1" applyFill="1" applyBorder="1" applyAlignment="1">
      <alignment horizontal="center" vertical="center" wrapText="1"/>
      <protection/>
    </xf>
    <xf numFmtId="4" fontId="16" fillId="35" borderId="69" xfId="54" applyNumberFormat="1" applyFont="1" applyFill="1" applyBorder="1" applyAlignment="1">
      <alignment horizontal="center" vertical="center" wrapText="1"/>
      <protection/>
    </xf>
    <xf numFmtId="0" fontId="13" fillId="35" borderId="12" xfId="54" applyFont="1" applyFill="1" applyBorder="1" applyAlignment="1">
      <alignment horizontal="center" vertical="center" wrapText="1"/>
      <protection/>
    </xf>
    <xf numFmtId="0" fontId="13" fillId="35" borderId="14" xfId="54" applyFont="1" applyFill="1" applyBorder="1" applyAlignment="1">
      <alignment horizontal="center" vertical="center" wrapText="1"/>
      <protection/>
    </xf>
    <xf numFmtId="4" fontId="17" fillId="35" borderId="37" xfId="54" applyNumberFormat="1" applyFont="1" applyFill="1" applyBorder="1" applyAlignment="1">
      <alignment horizontal="center" vertical="center" wrapText="1"/>
      <protection/>
    </xf>
    <xf numFmtId="2" fontId="16" fillId="35" borderId="14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73" xfId="54" applyNumberFormat="1" applyFont="1" applyFill="1" applyBorder="1" applyAlignment="1" applyProtection="1">
      <alignment horizontal="center" vertical="center" wrapText="1"/>
      <protection locked="0"/>
    </xf>
    <xf numFmtId="49" fontId="16" fillId="35" borderId="43" xfId="54" applyNumberFormat="1" applyFont="1" applyFill="1" applyBorder="1" applyAlignment="1">
      <alignment horizontal="center" wrapText="1"/>
      <protection/>
    </xf>
    <xf numFmtId="49" fontId="16" fillId="35" borderId="19" xfId="54" applyNumberFormat="1" applyFont="1" applyFill="1" applyBorder="1" applyAlignment="1">
      <alignment horizontal="center" wrapText="1"/>
      <protection/>
    </xf>
    <xf numFmtId="49" fontId="16" fillId="35" borderId="24" xfId="54" applyNumberFormat="1" applyFont="1" applyFill="1" applyBorder="1" applyAlignment="1">
      <alignment horizontal="center" wrapText="1"/>
      <protection/>
    </xf>
    <xf numFmtId="2" fontId="16" fillId="35" borderId="23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19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24" xfId="54" applyNumberFormat="1" applyFont="1" applyFill="1" applyBorder="1" applyAlignment="1" applyProtection="1">
      <alignment horizontal="center" vertical="center" wrapText="1"/>
      <protection locked="0"/>
    </xf>
    <xf numFmtId="2" fontId="16" fillId="35" borderId="2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6" fillId="35" borderId="53" xfId="54" applyFont="1" applyFill="1" applyBorder="1" applyAlignment="1">
      <alignment horizontal="center" wrapText="1"/>
      <protection/>
    </xf>
    <xf numFmtId="0" fontId="16" fillId="35" borderId="46" xfId="54" applyFont="1" applyFill="1" applyBorder="1" applyAlignment="1">
      <alignment horizontal="center" wrapText="1"/>
      <protection/>
    </xf>
    <xf numFmtId="0" fontId="16" fillId="35" borderId="54" xfId="54" applyFont="1" applyFill="1" applyBorder="1" applyAlignment="1">
      <alignment horizontal="center" wrapText="1"/>
      <protection/>
    </xf>
    <xf numFmtId="2" fontId="16" fillId="35" borderId="53" xfId="54" applyNumberFormat="1" applyFont="1" applyFill="1" applyBorder="1" applyAlignment="1">
      <alignment horizontal="center" wrapText="1"/>
      <protection/>
    </xf>
    <xf numFmtId="2" fontId="16" fillId="35" borderId="46" xfId="54" applyNumberFormat="1" applyFont="1" applyFill="1" applyBorder="1" applyAlignment="1">
      <alignment horizontal="center" wrapText="1"/>
      <protection/>
    </xf>
    <xf numFmtId="2" fontId="16" fillId="35" borderId="54" xfId="54" applyNumberFormat="1" applyFont="1" applyFill="1" applyBorder="1" applyAlignment="1">
      <alignment horizontal="center" wrapText="1"/>
      <protection/>
    </xf>
    <xf numFmtId="2" fontId="16" fillId="35" borderId="64" xfId="54" applyNumberFormat="1" applyFont="1" applyFill="1" applyBorder="1" applyAlignment="1">
      <alignment horizontal="center" wrapText="1"/>
      <protection/>
    </xf>
    <xf numFmtId="2" fontId="16" fillId="35" borderId="18" xfId="54" applyNumberFormat="1" applyFont="1" applyFill="1" applyBorder="1" applyAlignment="1" applyProtection="1">
      <alignment horizontal="center" wrapText="1"/>
      <protection locked="0"/>
    </xf>
    <xf numFmtId="2" fontId="16" fillId="35" borderId="31" xfId="54" applyNumberFormat="1" applyFont="1" applyFill="1" applyBorder="1" applyAlignment="1" applyProtection="1">
      <alignment horizontal="center" wrapText="1"/>
      <protection locked="0"/>
    </xf>
    <xf numFmtId="0" fontId="30" fillId="35" borderId="0" xfId="54" applyNumberFormat="1" applyFont="1" applyFill="1" applyBorder="1" applyAlignment="1">
      <alignment horizontal="right" wrapText="1"/>
      <protection/>
    </xf>
    <xf numFmtId="49" fontId="16" fillId="35" borderId="16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horizontal="left" vertical="center" wrapText="1"/>
    </xf>
    <xf numFmtId="49" fontId="16" fillId="35" borderId="17" xfId="0" applyNumberFormat="1" applyFont="1" applyFill="1" applyBorder="1" applyAlignment="1">
      <alignment horizontal="center" wrapText="1"/>
    </xf>
    <xf numFmtId="49" fontId="16" fillId="35" borderId="16" xfId="0" applyNumberFormat="1" applyFont="1" applyFill="1" applyBorder="1" applyAlignment="1">
      <alignment horizontal="center" wrapText="1"/>
    </xf>
    <xf numFmtId="49" fontId="16" fillId="35" borderId="14" xfId="0" applyNumberFormat="1" applyFont="1" applyFill="1" applyBorder="1" applyAlignment="1">
      <alignment horizontal="center" wrapText="1"/>
    </xf>
    <xf numFmtId="2" fontId="16" fillId="35" borderId="10" xfId="0" applyNumberFormat="1" applyFont="1" applyFill="1" applyBorder="1" applyAlignment="1">
      <alignment horizontal="center" vertical="center" wrapText="1"/>
    </xf>
    <xf numFmtId="2" fontId="16" fillId="35" borderId="10" xfId="54" applyNumberFormat="1" applyFont="1" applyFill="1" applyBorder="1" applyAlignment="1" applyProtection="1">
      <alignment horizontal="center" wrapText="1"/>
      <protection locked="0"/>
    </xf>
    <xf numFmtId="2" fontId="16" fillId="35" borderId="40" xfId="54" applyNumberFormat="1" applyFont="1" applyFill="1" applyBorder="1" applyAlignment="1" applyProtection="1">
      <alignment horizontal="center" wrapText="1"/>
      <protection locked="0"/>
    </xf>
    <xf numFmtId="0" fontId="16" fillId="35" borderId="23" xfId="54" applyFont="1" applyFill="1" applyBorder="1" applyAlignment="1" applyProtection="1">
      <alignment horizontal="center" wrapText="1"/>
      <protection locked="0"/>
    </xf>
    <xf numFmtId="0" fontId="16" fillId="35" borderId="19" xfId="54" applyFont="1" applyFill="1" applyBorder="1" applyAlignment="1" applyProtection="1">
      <alignment horizontal="center" wrapText="1"/>
      <protection locked="0"/>
    </xf>
    <xf numFmtId="0" fontId="16" fillId="35" borderId="24" xfId="54" applyFont="1" applyFill="1" applyBorder="1" applyAlignment="1" applyProtection="1">
      <alignment horizontal="center" wrapText="1"/>
      <protection locked="0"/>
    </xf>
    <xf numFmtId="2" fontId="16" fillId="35" borderId="23" xfId="54" applyNumberFormat="1" applyFont="1" applyFill="1" applyBorder="1" applyAlignment="1" applyProtection="1">
      <alignment horizontal="center" wrapText="1"/>
      <protection locked="0"/>
    </xf>
    <xf numFmtId="2" fontId="16" fillId="35" borderId="19" xfId="54" applyNumberFormat="1" applyFont="1" applyFill="1" applyBorder="1" applyAlignment="1" applyProtection="1">
      <alignment horizontal="center" wrapText="1"/>
      <protection locked="0"/>
    </xf>
    <xf numFmtId="2" fontId="16" fillId="35" borderId="24" xfId="54" applyNumberFormat="1" applyFont="1" applyFill="1" applyBorder="1" applyAlignment="1" applyProtection="1">
      <alignment horizontal="center" wrapText="1"/>
      <protection locked="0"/>
    </xf>
    <xf numFmtId="2" fontId="16" fillId="35" borderId="25" xfId="54" applyNumberFormat="1" applyFont="1" applyFill="1" applyBorder="1" applyAlignment="1" applyProtection="1">
      <alignment horizontal="center" wrapText="1"/>
      <protection locked="0"/>
    </xf>
    <xf numFmtId="2" fontId="16" fillId="35" borderId="23" xfId="54" applyNumberFormat="1" applyFont="1" applyFill="1" applyBorder="1" applyAlignment="1">
      <alignment horizontal="center" wrapText="1"/>
      <protection/>
    </xf>
    <xf numFmtId="2" fontId="16" fillId="35" borderId="19" xfId="54" applyNumberFormat="1" applyFont="1" applyFill="1" applyBorder="1" applyAlignment="1">
      <alignment horizontal="center" wrapText="1"/>
      <protection/>
    </xf>
    <xf numFmtId="2" fontId="16" fillId="35" borderId="24" xfId="54" applyNumberFormat="1" applyFont="1" applyFill="1" applyBorder="1" applyAlignment="1">
      <alignment horizontal="center" wrapText="1"/>
      <protection/>
    </xf>
    <xf numFmtId="2" fontId="16" fillId="35" borderId="25" xfId="54" applyNumberFormat="1" applyFont="1" applyFill="1" applyBorder="1" applyAlignment="1">
      <alignment horizontal="center" wrapText="1"/>
      <protection/>
    </xf>
    <xf numFmtId="2" fontId="16" fillId="35" borderId="18" xfId="54" applyNumberFormat="1" applyFont="1" applyFill="1" applyBorder="1" applyAlignment="1">
      <alignment horizontal="center" wrapText="1"/>
      <protection/>
    </xf>
    <xf numFmtId="0" fontId="16" fillId="35" borderId="19" xfId="54" applyFont="1" applyFill="1" applyBorder="1" applyAlignment="1">
      <alignment horizontal="left" vertical="center" wrapText="1"/>
      <protection/>
    </xf>
    <xf numFmtId="0" fontId="16" fillId="35" borderId="25" xfId="54" applyFont="1" applyFill="1" applyBorder="1" applyAlignment="1">
      <alignment horizontal="left" vertical="center" wrapText="1"/>
      <protection/>
    </xf>
    <xf numFmtId="49" fontId="16" fillId="35" borderId="43" xfId="54" applyNumberFormat="1" applyFont="1" applyFill="1" applyBorder="1" applyAlignment="1">
      <alignment horizontal="center"/>
      <protection/>
    </xf>
    <xf numFmtId="49" fontId="16" fillId="35" borderId="24" xfId="54" applyNumberFormat="1" applyFont="1" applyFill="1" applyBorder="1" applyAlignment="1">
      <alignment horizontal="center"/>
      <protection/>
    </xf>
    <xf numFmtId="2" fontId="16" fillId="35" borderId="40" xfId="0" applyNumberFormat="1" applyFont="1" applyFill="1" applyBorder="1" applyAlignment="1">
      <alignment horizontal="center" vertical="center" wrapText="1"/>
    </xf>
    <xf numFmtId="49" fontId="17" fillId="35" borderId="20" xfId="0" applyNumberFormat="1" applyFont="1" applyFill="1" applyBorder="1" applyAlignment="1">
      <alignment horizontal="right" vertical="center"/>
    </xf>
    <xf numFmtId="49" fontId="16" fillId="35" borderId="20" xfId="0" applyNumberFormat="1" applyFont="1" applyFill="1" applyBorder="1" applyAlignment="1">
      <alignment horizontal="right" vertical="center"/>
    </xf>
    <xf numFmtId="49" fontId="16" fillId="35" borderId="21" xfId="0" applyNumberFormat="1" applyFont="1" applyFill="1" applyBorder="1" applyAlignment="1">
      <alignment horizontal="right" vertical="center"/>
    </xf>
    <xf numFmtId="49" fontId="16" fillId="35" borderId="35" xfId="0" applyNumberFormat="1" applyFont="1" applyFill="1" applyBorder="1" applyAlignment="1">
      <alignment horizontal="center" wrapText="1"/>
    </xf>
    <xf numFmtId="49" fontId="16" fillId="35" borderId="36" xfId="0" applyNumberFormat="1" applyFont="1" applyFill="1" applyBorder="1" applyAlignment="1">
      <alignment horizontal="center" wrapText="1"/>
    </xf>
    <xf numFmtId="49" fontId="16" fillId="35" borderId="73" xfId="0" applyNumberFormat="1" applyFont="1" applyFill="1" applyBorder="1" applyAlignment="1">
      <alignment horizontal="center" wrapText="1"/>
    </xf>
    <xf numFmtId="4" fontId="16" fillId="35" borderId="28" xfId="0" applyNumberFormat="1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49" fontId="16" fillId="35" borderId="15" xfId="0" applyNumberFormat="1" applyFont="1" applyFill="1" applyBorder="1" applyAlignment="1">
      <alignment horizontal="center" vertical="center" wrapText="1"/>
    </xf>
    <xf numFmtId="49" fontId="16" fillId="35" borderId="20" xfId="0" applyNumberFormat="1" applyFont="1" applyFill="1" applyBorder="1" applyAlignment="1">
      <alignment horizontal="center" vertical="center" wrapText="1"/>
    </xf>
    <xf numFmtId="49" fontId="16" fillId="35" borderId="13" xfId="0" applyNumberFormat="1" applyFont="1" applyFill="1" applyBorder="1" applyAlignment="1">
      <alignment horizontal="center" vertical="center" wrapText="1"/>
    </xf>
    <xf numFmtId="49" fontId="16" fillId="35" borderId="72" xfId="0" applyNumberFormat="1" applyFont="1" applyFill="1" applyBorder="1" applyAlignment="1">
      <alignment horizontal="center" vertical="center" wrapText="1"/>
    </xf>
    <xf numFmtId="49" fontId="16" fillId="35" borderId="36" xfId="0" applyNumberFormat="1" applyFont="1" applyFill="1" applyBorder="1" applyAlignment="1">
      <alignment horizontal="center" vertical="center" wrapText="1"/>
    </xf>
    <xf numFmtId="49" fontId="16" fillId="35" borderId="73" xfId="0" applyNumberFormat="1" applyFont="1" applyFill="1" applyBorder="1" applyAlignment="1">
      <alignment horizontal="center" vertical="center" wrapText="1"/>
    </xf>
    <xf numFmtId="49" fontId="16" fillId="35" borderId="39" xfId="0" applyNumberFormat="1" applyFont="1" applyFill="1" applyBorder="1" applyAlignment="1">
      <alignment horizontal="center" wrapText="1"/>
    </xf>
    <xf numFmtId="49" fontId="16" fillId="35" borderId="30" xfId="0" applyNumberFormat="1" applyFont="1" applyFill="1" applyBorder="1" applyAlignment="1">
      <alignment horizontal="center" wrapText="1"/>
    </xf>
    <xf numFmtId="49" fontId="16" fillId="35" borderId="69" xfId="0" applyNumberFormat="1" applyFont="1" applyFill="1" applyBorder="1" applyAlignment="1">
      <alignment horizontal="center" wrapText="1"/>
    </xf>
    <xf numFmtId="4" fontId="16" fillId="35" borderId="27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71" xfId="0" applyFont="1" applyFill="1" applyBorder="1" applyAlignment="1">
      <alignment horizontal="center" vertical="center" wrapText="1"/>
    </xf>
    <xf numFmtId="0" fontId="17" fillId="35" borderId="0" xfId="0" applyFont="1" applyFill="1" applyAlignment="1">
      <alignment horizontal="left" vertical="center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5" borderId="0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2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6" fillId="35" borderId="14" xfId="0" applyNumberFormat="1" applyFont="1" applyFill="1" applyBorder="1" applyAlignment="1">
      <alignment horizontal="center" vertical="center" wrapText="1"/>
    </xf>
    <xf numFmtId="2" fontId="16" fillId="35" borderId="10" xfId="54" applyNumberFormat="1" applyFont="1" applyFill="1" applyBorder="1" applyAlignment="1">
      <alignment horizontal="center" wrapText="1"/>
      <protection/>
    </xf>
    <xf numFmtId="2" fontId="16" fillId="35" borderId="40" xfId="54" applyNumberFormat="1" applyFont="1" applyFill="1" applyBorder="1" applyAlignment="1">
      <alignment horizontal="center" wrapText="1"/>
      <protection/>
    </xf>
    <xf numFmtId="0" fontId="16" fillId="35" borderId="23" xfId="54" applyFont="1" applyFill="1" applyBorder="1" applyAlignment="1">
      <alignment horizontal="center" wrapText="1"/>
      <protection/>
    </xf>
    <xf numFmtId="0" fontId="16" fillId="35" borderId="19" xfId="54" applyFont="1" applyFill="1" applyBorder="1" applyAlignment="1">
      <alignment horizontal="center" wrapText="1"/>
      <protection/>
    </xf>
    <xf numFmtId="0" fontId="16" fillId="35" borderId="24" xfId="54" applyFont="1" applyFill="1" applyBorder="1" applyAlignment="1">
      <alignment horizontal="center" wrapText="1"/>
      <protection/>
    </xf>
    <xf numFmtId="49" fontId="16" fillId="35" borderId="70" xfId="54" applyNumberFormat="1" applyFont="1" applyFill="1" applyBorder="1" applyAlignment="1">
      <alignment horizontal="center" wrapText="1"/>
      <protection/>
    </xf>
    <xf numFmtId="49" fontId="16" fillId="35" borderId="27" xfId="54" applyNumberFormat="1" applyFont="1" applyFill="1" applyBorder="1" applyAlignment="1">
      <alignment horizontal="center" wrapText="1"/>
      <protection/>
    </xf>
    <xf numFmtId="4" fontId="16" fillId="35" borderId="27" xfId="54" applyNumberFormat="1" applyFont="1" applyFill="1" applyBorder="1" applyAlignment="1" applyProtection="1">
      <alignment horizontal="center" vertical="center" wrapText="1"/>
      <protection locked="0"/>
    </xf>
    <xf numFmtId="4" fontId="16" fillId="35" borderId="71" xfId="54" applyNumberFormat="1" applyFont="1" applyFill="1" applyBorder="1" applyAlignment="1" applyProtection="1">
      <alignment horizontal="center" vertical="center" wrapText="1"/>
      <protection locked="0"/>
    </xf>
    <xf numFmtId="49" fontId="16" fillId="35" borderId="41" xfId="54" applyNumberFormat="1" applyFont="1" applyFill="1" applyBorder="1" applyAlignment="1">
      <alignment horizontal="center" wrapText="1"/>
      <protection/>
    </xf>
    <xf numFmtId="49" fontId="16" fillId="35" borderId="10" xfId="54" applyNumberFormat="1" applyFont="1" applyFill="1" applyBorder="1" applyAlignment="1">
      <alignment horizontal="center" wrapText="1"/>
      <protection/>
    </xf>
    <xf numFmtId="4" fontId="16" fillId="35" borderId="10" xfId="54" applyNumberFormat="1" applyFont="1" applyFill="1" applyBorder="1" applyAlignment="1" applyProtection="1">
      <alignment horizontal="center" vertical="center" wrapText="1"/>
      <protection locked="0"/>
    </xf>
    <xf numFmtId="4" fontId="16" fillId="35" borderId="40" xfId="54" applyNumberFormat="1" applyFont="1" applyFill="1" applyBorder="1" applyAlignment="1" applyProtection="1">
      <alignment horizontal="center" vertical="center" wrapText="1"/>
      <protection locked="0"/>
    </xf>
    <xf numFmtId="4" fontId="16" fillId="35" borderId="28" xfId="54" applyNumberFormat="1" applyFont="1" applyFill="1" applyBorder="1" applyAlignment="1">
      <alignment horizontal="center" vertical="center" wrapText="1"/>
      <protection/>
    </xf>
    <xf numFmtId="4" fontId="16" fillId="35" borderId="47" xfId="54" applyNumberFormat="1" applyFont="1" applyFill="1" applyBorder="1" applyAlignment="1">
      <alignment horizontal="center" vertical="center" wrapText="1"/>
      <protection/>
    </xf>
    <xf numFmtId="4" fontId="16" fillId="35" borderId="12" xfId="54" applyNumberFormat="1" applyFont="1" applyFill="1" applyBorder="1" applyAlignment="1" applyProtection="1">
      <alignment horizontal="center" vertical="center" wrapText="1"/>
      <protection locked="0"/>
    </xf>
    <xf numFmtId="4" fontId="16" fillId="35" borderId="16" xfId="54" applyNumberFormat="1" applyFont="1" applyFill="1" applyBorder="1" applyAlignment="1" applyProtection="1">
      <alignment horizontal="center" vertical="center" wrapText="1"/>
      <protection locked="0"/>
    </xf>
    <xf numFmtId="4" fontId="16" fillId="35" borderId="14" xfId="54" applyNumberFormat="1" applyFont="1" applyFill="1" applyBorder="1" applyAlignment="1" applyProtection="1">
      <alignment horizontal="center" vertical="center" wrapText="1"/>
      <protection locked="0"/>
    </xf>
    <xf numFmtId="4" fontId="16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4" applyNumberFormat="1" applyFont="1" applyFill="1" applyBorder="1" applyAlignment="1">
      <alignment horizontal="left" vertical="top" wrapText="1"/>
      <protection/>
    </xf>
    <xf numFmtId="0" fontId="13" fillId="0" borderId="0" xfId="54" applyNumberFormat="1" applyFont="1" applyBorder="1" applyAlignment="1">
      <alignment horizontal="left"/>
      <protection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0" fillId="35" borderId="38" xfId="54" applyFont="1" applyFill="1" applyBorder="1">
      <alignment/>
      <protection/>
    </xf>
    <xf numFmtId="4" fontId="16" fillId="35" borderId="32" xfId="54" applyNumberFormat="1" applyFont="1" applyFill="1" applyBorder="1" applyAlignment="1">
      <alignment horizontal="center" wrapText="1"/>
      <protection/>
    </xf>
    <xf numFmtId="4" fontId="16" fillId="35" borderId="33" xfId="54" applyNumberFormat="1" applyFont="1" applyFill="1" applyBorder="1" applyAlignment="1">
      <alignment horizontal="center" wrapText="1"/>
      <protection/>
    </xf>
    <xf numFmtId="4" fontId="10" fillId="0" borderId="33" xfId="54" applyNumberFormat="1" applyFont="1" applyFill="1" applyBorder="1" applyAlignment="1">
      <alignment horizontal="center" wrapText="1"/>
      <protection/>
    </xf>
    <xf numFmtId="2" fontId="10" fillId="0" borderId="74" xfId="54" applyNumberFormat="1" applyFont="1" applyFill="1" applyBorder="1" applyAlignment="1">
      <alignment horizont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_Закупки бюджет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28"/>
  <sheetViews>
    <sheetView zoomScalePageLayoutView="0" workbookViewId="0" topLeftCell="A5">
      <selection activeCell="DA8" sqref="DA8:EW9"/>
    </sheetView>
  </sheetViews>
  <sheetFormatPr defaultColWidth="0.85546875" defaultRowHeight="15"/>
  <cols>
    <col min="1" max="5" width="0.85546875" style="97" customWidth="1"/>
    <col min="6" max="6" width="1.57421875" style="97" customWidth="1"/>
    <col min="7" max="19" width="0.85546875" style="97" customWidth="1"/>
    <col min="20" max="20" width="3.8515625" style="97" customWidth="1"/>
    <col min="21" max="26" width="0.85546875" style="97" customWidth="1"/>
    <col min="27" max="27" width="1.8515625" style="97" customWidth="1"/>
    <col min="28" max="29" width="0.85546875" style="97" customWidth="1"/>
    <col min="30" max="30" width="1.8515625" style="97" customWidth="1"/>
    <col min="31" max="31" width="0.85546875" style="97" customWidth="1"/>
    <col min="32" max="32" width="1.421875" style="97" customWidth="1"/>
    <col min="33" max="43" width="0.85546875" style="97" customWidth="1"/>
    <col min="44" max="44" width="0.13671875" style="97" customWidth="1"/>
    <col min="45" max="58" width="0.85546875" style="97" customWidth="1"/>
    <col min="59" max="59" width="0.9921875" style="97" customWidth="1"/>
    <col min="60" max="60" width="1.1484375" style="97" customWidth="1"/>
    <col min="61" max="61" width="4.00390625" style="97" customWidth="1"/>
    <col min="62" max="64" width="0.85546875" style="97" customWidth="1"/>
    <col min="65" max="65" width="2.421875" style="97" customWidth="1"/>
    <col min="66" max="66" width="1.57421875" style="97" customWidth="1"/>
    <col min="67" max="80" width="0.85546875" style="97" customWidth="1"/>
    <col min="81" max="81" width="0.42578125" style="97" customWidth="1"/>
    <col min="82" max="84" width="0.85546875" style="97" customWidth="1"/>
    <col min="85" max="85" width="1.8515625" style="97" customWidth="1"/>
    <col min="86" max="91" width="0.85546875" style="97" customWidth="1"/>
    <col min="92" max="92" width="1.1484375" style="97" customWidth="1"/>
    <col min="93" max="109" width="0.85546875" style="97" customWidth="1"/>
    <col min="110" max="110" width="1.8515625" style="97" customWidth="1"/>
    <col min="111" max="114" width="0.85546875" style="97" customWidth="1"/>
    <col min="115" max="115" width="2.421875" style="97" customWidth="1"/>
    <col min="116" max="118" width="0.85546875" style="97" customWidth="1"/>
    <col min="119" max="119" width="0.13671875" style="97" customWidth="1"/>
    <col min="120" max="120" width="0.85546875" style="97" customWidth="1"/>
    <col min="121" max="122" width="0.13671875" style="97" customWidth="1"/>
    <col min="123" max="130" width="0.85546875" style="97" customWidth="1"/>
    <col min="131" max="131" width="1.8515625" style="97" customWidth="1"/>
    <col min="132" max="136" width="0.85546875" style="97" customWidth="1"/>
    <col min="137" max="137" width="1.421875" style="97" customWidth="1"/>
    <col min="138" max="16384" width="0.85546875" style="97" customWidth="1"/>
  </cols>
  <sheetData>
    <row r="1" spans="106:153" s="96" customFormat="1" ht="9" hidden="1">
      <c r="DB1" s="460" t="s">
        <v>46</v>
      </c>
      <c r="DC1" s="460"/>
      <c r="DD1" s="460"/>
      <c r="DE1" s="460"/>
      <c r="DF1" s="460"/>
      <c r="DG1" s="460"/>
      <c r="DH1" s="460"/>
      <c r="DI1" s="460"/>
      <c r="DJ1" s="460"/>
      <c r="DK1" s="460"/>
      <c r="DL1" s="460"/>
      <c r="DM1" s="460"/>
      <c r="DN1" s="460"/>
      <c r="DO1" s="460"/>
      <c r="DP1" s="460"/>
      <c r="DQ1" s="460"/>
      <c r="DR1" s="460"/>
      <c r="DS1" s="460"/>
      <c r="DT1" s="460"/>
      <c r="DU1" s="460"/>
      <c r="DV1" s="460"/>
      <c r="DW1" s="460"/>
      <c r="DX1" s="460"/>
      <c r="DY1" s="460"/>
      <c r="DZ1" s="460"/>
      <c r="EA1" s="460"/>
      <c r="EB1" s="460"/>
      <c r="EC1" s="460"/>
      <c r="ED1" s="460"/>
      <c r="EE1" s="460"/>
      <c r="EF1" s="460"/>
      <c r="EG1" s="460"/>
      <c r="EH1" s="460"/>
      <c r="EI1" s="460"/>
      <c r="EJ1" s="460"/>
      <c r="EK1" s="460"/>
      <c r="EL1" s="460"/>
      <c r="EM1" s="460"/>
      <c r="EN1" s="460"/>
      <c r="EO1" s="460"/>
      <c r="EP1" s="460"/>
      <c r="EQ1" s="460"/>
      <c r="ER1" s="460"/>
      <c r="ES1" s="460"/>
      <c r="ET1" s="460"/>
      <c r="EU1" s="460"/>
      <c r="EV1" s="460"/>
      <c r="EW1" s="460"/>
    </row>
    <row r="2" spans="106:153" s="96" customFormat="1" ht="42" customHeight="1" hidden="1">
      <c r="DB2" s="461" t="s">
        <v>47</v>
      </c>
      <c r="DC2" s="461"/>
      <c r="DD2" s="461"/>
      <c r="DE2" s="461"/>
      <c r="DF2" s="461"/>
      <c r="DG2" s="461"/>
      <c r="DH2" s="461"/>
      <c r="DI2" s="461"/>
      <c r="DJ2" s="461"/>
      <c r="DK2" s="461"/>
      <c r="DL2" s="461"/>
      <c r="DM2" s="461"/>
      <c r="DN2" s="461"/>
      <c r="DO2" s="461"/>
      <c r="DP2" s="461"/>
      <c r="DQ2" s="461"/>
      <c r="DR2" s="461"/>
      <c r="DS2" s="461"/>
      <c r="DT2" s="461"/>
      <c r="DU2" s="461"/>
      <c r="DV2" s="461"/>
      <c r="DW2" s="461"/>
      <c r="DX2" s="461"/>
      <c r="DY2" s="461"/>
      <c r="DZ2" s="461"/>
      <c r="EA2" s="461"/>
      <c r="EB2" s="461"/>
      <c r="EC2" s="461"/>
      <c r="ED2" s="461"/>
      <c r="EE2" s="461"/>
      <c r="EF2" s="461"/>
      <c r="EG2" s="461"/>
      <c r="EH2" s="461"/>
      <c r="EI2" s="461"/>
      <c r="EJ2" s="461"/>
      <c r="EK2" s="461"/>
      <c r="EL2" s="461"/>
      <c r="EM2" s="461"/>
      <c r="EN2" s="461"/>
      <c r="EO2" s="461"/>
      <c r="EP2" s="461"/>
      <c r="EQ2" s="461"/>
      <c r="ER2" s="461"/>
      <c r="ES2" s="461"/>
      <c r="ET2" s="461"/>
      <c r="EU2" s="461"/>
      <c r="EV2" s="461"/>
      <c r="EW2" s="461"/>
    </row>
    <row r="3" ht="6" customHeight="1" hidden="1"/>
    <row r="4" spans="106:153" s="96" customFormat="1" ht="10.5" customHeight="1" hidden="1">
      <c r="DB4" s="460" t="s">
        <v>48</v>
      </c>
      <c r="DC4" s="460"/>
      <c r="DD4" s="460"/>
      <c r="DE4" s="460"/>
      <c r="DF4" s="460"/>
      <c r="DG4" s="460"/>
      <c r="DH4" s="460"/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0"/>
      <c r="DZ4" s="460"/>
      <c r="EA4" s="460"/>
      <c r="EB4" s="460"/>
      <c r="EC4" s="460"/>
      <c r="ED4" s="460"/>
      <c r="EE4" s="460"/>
      <c r="EF4" s="460"/>
      <c r="EG4" s="460"/>
      <c r="EH4" s="460"/>
      <c r="EI4" s="460"/>
      <c r="EJ4" s="460"/>
      <c r="EK4" s="460"/>
      <c r="EL4" s="460"/>
      <c r="EM4" s="460"/>
      <c r="EN4" s="460"/>
      <c r="EO4" s="460"/>
      <c r="EP4" s="460"/>
      <c r="EQ4" s="460"/>
      <c r="ER4" s="460"/>
      <c r="ES4" s="460"/>
      <c r="ET4" s="460"/>
      <c r="EU4" s="460"/>
      <c r="EV4" s="460"/>
      <c r="EW4" s="460"/>
    </row>
    <row r="5" ht="18" customHeight="1"/>
    <row r="6" spans="1:153" s="96" customFormat="1" ht="15" customHeight="1">
      <c r="A6" s="204"/>
      <c r="B6" s="20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464" t="s">
        <v>49</v>
      </c>
      <c r="DB6" s="464"/>
      <c r="DC6" s="464"/>
      <c r="DD6" s="464"/>
      <c r="DE6" s="464"/>
      <c r="DF6" s="464"/>
      <c r="DG6" s="464"/>
      <c r="DH6" s="464"/>
      <c r="DI6" s="464"/>
      <c r="DJ6" s="464"/>
      <c r="DK6" s="464"/>
      <c r="DL6" s="464"/>
      <c r="DM6" s="464"/>
      <c r="DN6" s="464"/>
      <c r="DO6" s="464"/>
      <c r="DP6" s="464"/>
      <c r="DQ6" s="464"/>
      <c r="DR6" s="464"/>
      <c r="DS6" s="464"/>
      <c r="DT6" s="464"/>
      <c r="DU6" s="464"/>
      <c r="DV6" s="464"/>
      <c r="DW6" s="464"/>
      <c r="DX6" s="464"/>
      <c r="DY6" s="464"/>
      <c r="DZ6" s="464"/>
      <c r="EA6" s="464"/>
      <c r="EB6" s="464"/>
      <c r="EC6" s="464"/>
      <c r="ED6" s="464"/>
      <c r="EE6" s="464"/>
      <c r="EF6" s="464"/>
      <c r="EG6" s="464"/>
      <c r="EH6" s="464"/>
      <c r="EI6" s="464"/>
      <c r="EJ6" s="464"/>
      <c r="EK6" s="464"/>
      <c r="EL6" s="464"/>
      <c r="EM6" s="464"/>
      <c r="EN6" s="464"/>
      <c r="EO6" s="464"/>
      <c r="EP6" s="464"/>
      <c r="EQ6" s="464"/>
      <c r="ER6" s="464"/>
      <c r="ES6" s="464"/>
      <c r="ET6" s="464"/>
      <c r="EU6" s="464"/>
      <c r="EV6" s="464"/>
      <c r="EW6" s="464"/>
    </row>
    <row r="7" spans="1:153" s="96" customFormat="1" ht="13.5">
      <c r="A7" s="204"/>
      <c r="B7" s="204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465"/>
      <c r="DB7" s="465"/>
      <c r="DC7" s="465"/>
      <c r="DD7" s="465"/>
      <c r="DE7" s="465"/>
      <c r="DF7" s="465"/>
      <c r="DG7" s="465"/>
      <c r="DH7" s="465"/>
      <c r="DI7" s="465"/>
      <c r="DJ7" s="465"/>
      <c r="DK7" s="465"/>
      <c r="DL7" s="465"/>
      <c r="DM7" s="465"/>
      <c r="DN7" s="465"/>
      <c r="DO7" s="465"/>
      <c r="DP7" s="465"/>
      <c r="DQ7" s="465"/>
      <c r="DR7" s="465"/>
      <c r="DS7" s="465"/>
      <c r="DT7" s="465"/>
      <c r="DU7" s="465"/>
      <c r="DV7" s="465"/>
      <c r="DW7" s="465"/>
      <c r="DX7" s="465"/>
      <c r="DY7" s="465"/>
      <c r="DZ7" s="465"/>
      <c r="EA7" s="465"/>
      <c r="EB7" s="465"/>
      <c r="EC7" s="465"/>
      <c r="ED7" s="465"/>
      <c r="EE7" s="465"/>
      <c r="EF7" s="465"/>
      <c r="EG7" s="465"/>
      <c r="EH7" s="465"/>
      <c r="EI7" s="465"/>
      <c r="EJ7" s="465"/>
      <c r="EK7" s="465"/>
      <c r="EL7" s="465"/>
      <c r="EM7" s="465"/>
      <c r="EN7" s="465"/>
      <c r="EO7" s="465"/>
      <c r="EP7" s="465"/>
      <c r="EQ7" s="465"/>
      <c r="ER7" s="465"/>
      <c r="ES7" s="465"/>
      <c r="ET7" s="465"/>
      <c r="EU7" s="465"/>
      <c r="EV7" s="465"/>
      <c r="EW7" s="465"/>
    </row>
    <row r="8" spans="1:153" s="98" customFormat="1" ht="15" customHeight="1">
      <c r="A8" s="204"/>
      <c r="B8" s="204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04"/>
      <c r="AU8" s="204"/>
      <c r="AV8" s="204"/>
      <c r="AW8" s="204"/>
      <c r="AX8" s="204"/>
      <c r="AY8" s="204"/>
      <c r="AZ8" s="204"/>
      <c r="BA8" s="204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204"/>
      <c r="CO8" s="204"/>
      <c r="CP8" s="204"/>
      <c r="CQ8" s="204"/>
      <c r="CR8" s="204"/>
      <c r="CS8" s="204"/>
      <c r="CT8" s="204"/>
      <c r="CU8" s="204"/>
      <c r="CV8" s="204"/>
      <c r="CW8" s="204"/>
      <c r="CX8" s="204"/>
      <c r="CY8" s="204"/>
      <c r="CZ8" s="204"/>
      <c r="DA8" s="466" t="s">
        <v>463</v>
      </c>
      <c r="DB8" s="466"/>
      <c r="DC8" s="466"/>
      <c r="DD8" s="466"/>
      <c r="DE8" s="466"/>
      <c r="DF8" s="466"/>
      <c r="DG8" s="466"/>
      <c r="DH8" s="466"/>
      <c r="DI8" s="466"/>
      <c r="DJ8" s="466"/>
      <c r="DK8" s="466"/>
      <c r="DL8" s="466"/>
      <c r="DM8" s="466"/>
      <c r="DN8" s="466"/>
      <c r="DO8" s="466"/>
      <c r="DP8" s="466"/>
      <c r="DQ8" s="466"/>
      <c r="DR8" s="466"/>
      <c r="DS8" s="466"/>
      <c r="DT8" s="466"/>
      <c r="DU8" s="466"/>
      <c r="DV8" s="466"/>
      <c r="DW8" s="466"/>
      <c r="DX8" s="466"/>
      <c r="DY8" s="466"/>
      <c r="DZ8" s="466"/>
      <c r="EA8" s="466"/>
      <c r="EB8" s="466"/>
      <c r="EC8" s="466"/>
      <c r="ED8" s="466"/>
      <c r="EE8" s="466"/>
      <c r="EF8" s="466"/>
      <c r="EG8" s="466"/>
      <c r="EH8" s="466"/>
      <c r="EI8" s="466"/>
      <c r="EJ8" s="466"/>
      <c r="EK8" s="466"/>
      <c r="EL8" s="466"/>
      <c r="EM8" s="466"/>
      <c r="EN8" s="466"/>
      <c r="EO8" s="466"/>
      <c r="EP8" s="466"/>
      <c r="EQ8" s="466"/>
      <c r="ER8" s="466"/>
      <c r="ES8" s="466"/>
      <c r="ET8" s="466"/>
      <c r="EU8" s="466"/>
      <c r="EV8" s="466"/>
      <c r="EW8" s="466"/>
    </row>
    <row r="9" spans="1:153" s="96" customFormat="1" ht="25.5" customHeight="1">
      <c r="A9" s="204"/>
      <c r="B9" s="204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467"/>
      <c r="DB9" s="467"/>
      <c r="DC9" s="467"/>
      <c r="DD9" s="467"/>
      <c r="DE9" s="467"/>
      <c r="DF9" s="467"/>
      <c r="DG9" s="467"/>
      <c r="DH9" s="467"/>
      <c r="DI9" s="467"/>
      <c r="DJ9" s="467"/>
      <c r="DK9" s="467"/>
      <c r="DL9" s="467"/>
      <c r="DM9" s="467"/>
      <c r="DN9" s="467"/>
      <c r="DO9" s="467"/>
      <c r="DP9" s="467"/>
      <c r="DQ9" s="467"/>
      <c r="DR9" s="467"/>
      <c r="DS9" s="467"/>
      <c r="DT9" s="467"/>
      <c r="DU9" s="467"/>
      <c r="DV9" s="467"/>
      <c r="DW9" s="467"/>
      <c r="DX9" s="467"/>
      <c r="DY9" s="467"/>
      <c r="DZ9" s="467"/>
      <c r="EA9" s="467"/>
      <c r="EB9" s="467"/>
      <c r="EC9" s="467"/>
      <c r="ED9" s="467"/>
      <c r="EE9" s="467"/>
      <c r="EF9" s="467"/>
      <c r="EG9" s="467"/>
      <c r="EH9" s="467"/>
      <c r="EI9" s="467"/>
      <c r="EJ9" s="467"/>
      <c r="EK9" s="467"/>
      <c r="EL9" s="467"/>
      <c r="EM9" s="467"/>
      <c r="EN9" s="467"/>
      <c r="EO9" s="467"/>
      <c r="EP9" s="467"/>
      <c r="EQ9" s="467"/>
      <c r="ER9" s="467"/>
      <c r="ES9" s="467"/>
      <c r="ET9" s="467"/>
      <c r="EU9" s="467"/>
      <c r="EV9" s="467"/>
      <c r="EW9" s="467"/>
    </row>
    <row r="10" spans="1:153" s="98" customFormat="1" ht="15" customHeight="1">
      <c r="A10" s="204"/>
      <c r="B10" s="204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462" t="s">
        <v>50</v>
      </c>
      <c r="DB10" s="462"/>
      <c r="DC10" s="462"/>
      <c r="DD10" s="462"/>
      <c r="DE10" s="462"/>
      <c r="DF10" s="462"/>
      <c r="DG10" s="462"/>
      <c r="DH10" s="462"/>
      <c r="DI10" s="462"/>
      <c r="DJ10" s="462"/>
      <c r="DK10" s="462"/>
      <c r="DL10" s="462"/>
      <c r="DM10" s="462"/>
      <c r="DN10" s="462"/>
      <c r="DO10" s="462"/>
      <c r="DP10" s="462"/>
      <c r="DQ10" s="462"/>
      <c r="DR10" s="462"/>
      <c r="DS10" s="462"/>
      <c r="DT10" s="462"/>
      <c r="DU10" s="462"/>
      <c r="DV10" s="462"/>
      <c r="DW10" s="462"/>
      <c r="DX10" s="462"/>
      <c r="DY10" s="462"/>
      <c r="DZ10" s="462"/>
      <c r="EA10" s="462"/>
      <c r="EB10" s="462"/>
      <c r="EC10" s="462"/>
      <c r="ED10" s="462"/>
      <c r="EE10" s="462"/>
      <c r="EF10" s="462"/>
      <c r="EG10" s="462"/>
      <c r="EH10" s="462"/>
      <c r="EI10" s="462"/>
      <c r="EJ10" s="462"/>
      <c r="EK10" s="462"/>
      <c r="EL10" s="462"/>
      <c r="EM10" s="462"/>
      <c r="EN10" s="462"/>
      <c r="EO10" s="462"/>
      <c r="EP10" s="462"/>
      <c r="EQ10" s="462"/>
      <c r="ER10" s="462"/>
      <c r="ES10" s="462"/>
      <c r="ET10" s="462"/>
      <c r="EU10" s="462"/>
      <c r="EV10" s="462"/>
      <c r="EW10" s="462"/>
    </row>
    <row r="11" spans="1:153" s="96" customFormat="1" ht="33" customHeight="1">
      <c r="A11" s="204"/>
      <c r="B11" s="204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04"/>
      <c r="U11" s="20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458"/>
      <c r="DB11" s="458"/>
      <c r="DC11" s="458"/>
      <c r="DD11" s="458"/>
      <c r="DE11" s="458"/>
      <c r="DF11" s="458"/>
      <c r="DG11" s="458"/>
      <c r="DH11" s="458"/>
      <c r="DI11" s="458"/>
      <c r="DJ11" s="458"/>
      <c r="DK11" s="458"/>
      <c r="DL11" s="458"/>
      <c r="DM11" s="458"/>
      <c r="DN11" s="458"/>
      <c r="DO11" s="458"/>
      <c r="DP11" s="458"/>
      <c r="DQ11" s="458"/>
      <c r="DR11" s="458"/>
      <c r="DS11" s="458"/>
      <c r="DT11" s="458"/>
      <c r="DU11" s="205"/>
      <c r="DV11" s="205"/>
      <c r="DW11" s="205"/>
      <c r="DX11" s="205"/>
      <c r="DY11" s="205"/>
      <c r="DZ11" s="204"/>
      <c r="EA11" s="204"/>
      <c r="EB11" s="459" t="s">
        <v>464</v>
      </c>
      <c r="EC11" s="459"/>
      <c r="ED11" s="459"/>
      <c r="EE11" s="459"/>
      <c r="EF11" s="459"/>
      <c r="EG11" s="459"/>
      <c r="EH11" s="459"/>
      <c r="EI11" s="459"/>
      <c r="EJ11" s="459"/>
      <c r="EK11" s="459"/>
      <c r="EL11" s="459"/>
      <c r="EM11" s="459"/>
      <c r="EN11" s="459"/>
      <c r="EO11" s="459"/>
      <c r="EP11" s="459"/>
      <c r="EQ11" s="459"/>
      <c r="ER11" s="459"/>
      <c r="ES11" s="459"/>
      <c r="ET11" s="459"/>
      <c r="EU11" s="459"/>
      <c r="EV11" s="459"/>
      <c r="EW11" s="459"/>
    </row>
    <row r="12" spans="1:153" s="98" customFormat="1" ht="13.5">
      <c r="A12" s="204"/>
      <c r="B12" s="204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204"/>
      <c r="U12" s="204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462" t="s">
        <v>4</v>
      </c>
      <c r="DB12" s="462"/>
      <c r="DC12" s="462"/>
      <c r="DD12" s="462"/>
      <c r="DE12" s="462"/>
      <c r="DF12" s="462"/>
      <c r="DG12" s="462"/>
      <c r="DH12" s="462"/>
      <c r="DI12" s="462"/>
      <c r="DJ12" s="462"/>
      <c r="DK12" s="462"/>
      <c r="DL12" s="462"/>
      <c r="DM12" s="462"/>
      <c r="DN12" s="462"/>
      <c r="DO12" s="462"/>
      <c r="DP12" s="462"/>
      <c r="DQ12" s="462"/>
      <c r="DR12" s="462"/>
      <c r="DS12" s="462"/>
      <c r="DT12" s="462"/>
      <c r="DU12" s="206"/>
      <c r="DV12" s="206"/>
      <c r="DW12" s="206"/>
      <c r="DX12" s="206"/>
      <c r="DY12" s="206"/>
      <c r="DZ12" s="204"/>
      <c r="EA12" s="204"/>
      <c r="EB12" s="463" t="s">
        <v>5</v>
      </c>
      <c r="EC12" s="463"/>
      <c r="ED12" s="463"/>
      <c r="EE12" s="463"/>
      <c r="EF12" s="463"/>
      <c r="EG12" s="463"/>
      <c r="EH12" s="463"/>
      <c r="EI12" s="463"/>
      <c r="EJ12" s="463"/>
      <c r="EK12" s="463"/>
      <c r="EL12" s="463"/>
      <c r="EM12" s="463"/>
      <c r="EN12" s="463"/>
      <c r="EO12" s="463"/>
      <c r="EP12" s="463"/>
      <c r="EQ12" s="463"/>
      <c r="ER12" s="463"/>
      <c r="ES12" s="463"/>
      <c r="ET12" s="463"/>
      <c r="EU12" s="463"/>
      <c r="EV12" s="463"/>
      <c r="EW12" s="463"/>
    </row>
    <row r="13" spans="1:148" s="96" customFormat="1" ht="18" customHeight="1">
      <c r="A13" s="204"/>
      <c r="B13" s="204"/>
      <c r="C13" s="448"/>
      <c r="D13" s="448"/>
      <c r="E13" s="456"/>
      <c r="F13" s="456"/>
      <c r="G13" s="456"/>
      <c r="H13" s="439"/>
      <c r="I13" s="439"/>
      <c r="J13" s="204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448"/>
      <c r="AA13" s="448"/>
      <c r="AB13" s="448"/>
      <c r="AC13" s="457"/>
      <c r="AD13" s="457"/>
      <c r="AE13" s="457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448" t="s">
        <v>51</v>
      </c>
      <c r="DD13" s="448"/>
      <c r="DE13" s="449"/>
      <c r="DF13" s="449"/>
      <c r="DG13" s="449"/>
      <c r="DH13" s="439" t="s">
        <v>51</v>
      </c>
      <c r="DI13" s="439"/>
      <c r="DJ13" s="204"/>
      <c r="DK13" s="449"/>
      <c r="DL13" s="449"/>
      <c r="DM13" s="449"/>
      <c r="DN13" s="449"/>
      <c r="DO13" s="449"/>
      <c r="DP13" s="449"/>
      <c r="DQ13" s="449"/>
      <c r="DR13" s="449"/>
      <c r="DS13" s="449"/>
      <c r="DT13" s="449"/>
      <c r="DU13" s="449"/>
      <c r="DV13" s="449"/>
      <c r="DW13" s="449"/>
      <c r="DX13" s="449"/>
      <c r="DY13" s="449"/>
      <c r="DZ13" s="448">
        <v>20</v>
      </c>
      <c r="EA13" s="448"/>
      <c r="EB13" s="448"/>
      <c r="EC13" s="450"/>
      <c r="ED13" s="450"/>
      <c r="EE13" s="450"/>
      <c r="EF13" s="204" t="s">
        <v>27</v>
      </c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</row>
    <row r="14" spans="1:153" ht="13.5">
      <c r="A14" s="204"/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</row>
    <row r="15" spans="1:153" ht="13.5">
      <c r="A15" s="204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</row>
    <row r="16" spans="1:153" ht="13.5">
      <c r="A16" s="204"/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  <c r="DH16" s="204"/>
      <c r="DI16" s="204"/>
      <c r="DJ16" s="204"/>
      <c r="DK16" s="204"/>
      <c r="DL16" s="204"/>
      <c r="DM16" s="204"/>
      <c r="DN16" s="204"/>
      <c r="DO16" s="20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</row>
    <row r="17" spans="1:153" ht="13.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  <c r="DH17" s="204"/>
      <c r="DI17" s="204"/>
      <c r="DJ17" s="204"/>
      <c r="DK17" s="204"/>
      <c r="DL17" s="204"/>
      <c r="DM17" s="204"/>
      <c r="DN17" s="204"/>
      <c r="DO17" s="20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</row>
    <row r="18" spans="1:153" ht="13.5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  <c r="DH18" s="204"/>
      <c r="DI18" s="204"/>
      <c r="DJ18" s="204"/>
      <c r="DK18" s="204"/>
      <c r="DL18" s="204"/>
      <c r="DM18" s="204"/>
      <c r="DN18" s="204"/>
      <c r="DO18" s="204"/>
      <c r="DP18" s="204"/>
      <c r="DQ18" s="204"/>
      <c r="DR18" s="204"/>
      <c r="DS18" s="204"/>
      <c r="DT18" s="204"/>
      <c r="DU18" s="204"/>
      <c r="DV18" s="204"/>
      <c r="DW18" s="204"/>
      <c r="DX18" s="204"/>
      <c r="DY18" s="204"/>
      <c r="DZ18" s="204"/>
      <c r="EA18" s="204"/>
      <c r="EB18" s="204"/>
      <c r="EC18" s="204"/>
      <c r="ED18" s="204"/>
      <c r="EE18" s="204"/>
      <c r="EF18" s="204"/>
      <c r="EG18" s="204"/>
      <c r="EH18" s="204"/>
      <c r="EI18" s="204"/>
      <c r="EJ18" s="204"/>
      <c r="EK18" s="204"/>
      <c r="EL18" s="204"/>
      <c r="EM18" s="204"/>
      <c r="EN18" s="204"/>
      <c r="EO18" s="204"/>
      <c r="EP18" s="204"/>
      <c r="EQ18" s="204"/>
      <c r="ER18" s="204"/>
      <c r="ES18" s="204"/>
      <c r="ET18" s="204"/>
      <c r="EU18" s="204"/>
      <c r="EV18" s="204"/>
      <c r="EW18" s="204"/>
    </row>
    <row r="19" spans="1:153" s="99" customFormat="1" ht="13.5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9" t="s">
        <v>52</v>
      </c>
      <c r="CS19" s="455" t="s">
        <v>468</v>
      </c>
      <c r="CT19" s="455"/>
      <c r="CU19" s="455"/>
      <c r="CV19" s="208" t="s">
        <v>27</v>
      </c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</row>
    <row r="20" spans="1:153" s="99" customFormat="1" ht="13.5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454" t="s">
        <v>53</v>
      </c>
      <c r="AZ20" s="454"/>
      <c r="BA20" s="454"/>
      <c r="BB20" s="454"/>
      <c r="BC20" s="454"/>
      <c r="BD20" s="454"/>
      <c r="BE20" s="454"/>
      <c r="BF20" s="455" t="s">
        <v>468</v>
      </c>
      <c r="BG20" s="455"/>
      <c r="BH20" s="455"/>
      <c r="BI20" s="454" t="s">
        <v>54</v>
      </c>
      <c r="BJ20" s="454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4"/>
      <c r="BW20" s="454"/>
      <c r="BX20" s="454"/>
      <c r="BY20" s="454"/>
      <c r="BZ20" s="454"/>
      <c r="CA20" s="454"/>
      <c r="CB20" s="454"/>
      <c r="CC20" s="454"/>
      <c r="CD20" s="454"/>
      <c r="CE20" s="455" t="s">
        <v>469</v>
      </c>
      <c r="CF20" s="455"/>
      <c r="CG20" s="455"/>
      <c r="CH20" s="454" t="s">
        <v>55</v>
      </c>
      <c r="CI20" s="454"/>
      <c r="CJ20" s="454"/>
      <c r="CK20" s="454"/>
      <c r="CL20" s="454"/>
      <c r="CM20" s="455" t="s">
        <v>659</v>
      </c>
      <c r="CN20" s="455"/>
      <c r="CO20" s="455"/>
      <c r="CP20" s="441" t="s">
        <v>467</v>
      </c>
      <c r="CQ20" s="441"/>
      <c r="CR20" s="441"/>
      <c r="CS20" s="441"/>
      <c r="CT20" s="441"/>
      <c r="CU20" s="441"/>
      <c r="CV20" s="441"/>
      <c r="CW20" s="441"/>
      <c r="CX20" s="441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442" t="s">
        <v>56</v>
      </c>
      <c r="EL20" s="443"/>
      <c r="EM20" s="443"/>
      <c r="EN20" s="443"/>
      <c r="EO20" s="443"/>
      <c r="EP20" s="443"/>
      <c r="EQ20" s="443"/>
      <c r="ER20" s="443"/>
      <c r="ES20" s="443"/>
      <c r="ET20" s="443"/>
      <c r="EU20" s="443"/>
      <c r="EV20" s="443"/>
      <c r="EW20" s="444"/>
    </row>
    <row r="21" spans="1:153" ht="14.25" thickBo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445"/>
      <c r="EL21" s="446"/>
      <c r="EM21" s="446"/>
      <c r="EN21" s="446"/>
      <c r="EO21" s="446"/>
      <c r="EP21" s="446"/>
      <c r="EQ21" s="446"/>
      <c r="ER21" s="446"/>
      <c r="ES21" s="446"/>
      <c r="ET21" s="446"/>
      <c r="EU21" s="446"/>
      <c r="EV21" s="446"/>
      <c r="EW21" s="447"/>
    </row>
    <row r="22" spans="1:153" ht="15.7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448" t="s">
        <v>57</v>
      </c>
      <c r="BH22" s="448"/>
      <c r="BI22" s="448"/>
      <c r="BJ22" s="448"/>
      <c r="BK22" s="449" t="s">
        <v>662</v>
      </c>
      <c r="BL22" s="449"/>
      <c r="BM22" s="449"/>
      <c r="BN22" s="439" t="s">
        <v>51</v>
      </c>
      <c r="BO22" s="439"/>
      <c r="BP22" s="204"/>
      <c r="BQ22" s="449" t="s">
        <v>663</v>
      </c>
      <c r="BR22" s="449"/>
      <c r="BS22" s="449"/>
      <c r="BT22" s="449"/>
      <c r="BU22" s="449"/>
      <c r="BV22" s="449"/>
      <c r="BW22" s="449"/>
      <c r="BX22" s="449"/>
      <c r="BY22" s="449"/>
      <c r="BZ22" s="449"/>
      <c r="CA22" s="449"/>
      <c r="CB22" s="449"/>
      <c r="CC22" s="449"/>
      <c r="CD22" s="449"/>
      <c r="CE22" s="449"/>
      <c r="CF22" s="448">
        <v>20</v>
      </c>
      <c r="CG22" s="448"/>
      <c r="CH22" s="448"/>
      <c r="CI22" s="450" t="s">
        <v>664</v>
      </c>
      <c r="CJ22" s="450"/>
      <c r="CK22" s="450"/>
      <c r="CL22" s="204" t="s">
        <v>27</v>
      </c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7" t="s">
        <v>58</v>
      </c>
      <c r="EJ22" s="204"/>
      <c r="EK22" s="451" t="s">
        <v>665</v>
      </c>
      <c r="EL22" s="452"/>
      <c r="EM22" s="452"/>
      <c r="EN22" s="452"/>
      <c r="EO22" s="452"/>
      <c r="EP22" s="452"/>
      <c r="EQ22" s="452"/>
      <c r="ER22" s="452"/>
      <c r="ES22" s="452"/>
      <c r="ET22" s="452"/>
      <c r="EU22" s="452"/>
      <c r="EV22" s="452"/>
      <c r="EW22" s="453"/>
    </row>
    <row r="23" spans="1:153" ht="18" customHeight="1">
      <c r="A23" s="439" t="s">
        <v>59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7" t="s">
        <v>60</v>
      </c>
      <c r="EJ23" s="204"/>
      <c r="EK23" s="433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5"/>
    </row>
    <row r="24" spans="1:153" ht="21" customHeight="1">
      <c r="A24" s="204" t="s">
        <v>61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11"/>
      <c r="AC24" s="211"/>
      <c r="AD24" s="211"/>
      <c r="AE24" s="210"/>
      <c r="AF24" s="440" t="s">
        <v>465</v>
      </c>
      <c r="AG24" s="440"/>
      <c r="AH24" s="440"/>
      <c r="AI24" s="440"/>
      <c r="AJ24" s="440"/>
      <c r="AK24" s="440"/>
      <c r="AL24" s="440"/>
      <c r="AM24" s="440"/>
      <c r="AN24" s="440"/>
      <c r="AO24" s="440"/>
      <c r="AP24" s="440"/>
      <c r="AQ24" s="440"/>
      <c r="AR24" s="440"/>
      <c r="AS24" s="440"/>
      <c r="AT24" s="440"/>
      <c r="AU24" s="440"/>
      <c r="AV24" s="440"/>
      <c r="AW24" s="440"/>
      <c r="AX24" s="440"/>
      <c r="AY24" s="440"/>
      <c r="AZ24" s="440"/>
      <c r="BA24" s="440"/>
      <c r="BB24" s="440"/>
      <c r="BC24" s="440"/>
      <c r="BD24" s="440"/>
      <c r="BE24" s="440"/>
      <c r="BF24" s="440"/>
      <c r="BG24" s="440"/>
      <c r="BH24" s="440"/>
      <c r="BI24" s="440"/>
      <c r="BJ24" s="440"/>
      <c r="BK24" s="440"/>
      <c r="BL24" s="440"/>
      <c r="BM24" s="440"/>
      <c r="BN24" s="440"/>
      <c r="BO24" s="440"/>
      <c r="BP24" s="440"/>
      <c r="BQ24" s="440"/>
      <c r="BR24" s="440"/>
      <c r="BS24" s="440"/>
      <c r="BT24" s="440"/>
      <c r="BU24" s="440"/>
      <c r="BV24" s="440"/>
      <c r="BW24" s="440"/>
      <c r="BX24" s="440"/>
      <c r="BY24" s="440"/>
      <c r="BZ24" s="440"/>
      <c r="CA24" s="440"/>
      <c r="CB24" s="440"/>
      <c r="CC24" s="440"/>
      <c r="CD24" s="440"/>
      <c r="CE24" s="440"/>
      <c r="CF24" s="440"/>
      <c r="CG24" s="440"/>
      <c r="CH24" s="440"/>
      <c r="CI24" s="440"/>
      <c r="CJ24" s="440"/>
      <c r="CK24" s="440"/>
      <c r="CL24" s="440"/>
      <c r="CM24" s="440"/>
      <c r="CN24" s="440"/>
      <c r="CO24" s="440"/>
      <c r="CP24" s="440"/>
      <c r="CQ24" s="440"/>
      <c r="CR24" s="440"/>
      <c r="CS24" s="440"/>
      <c r="CT24" s="440"/>
      <c r="CU24" s="440"/>
      <c r="CV24" s="440"/>
      <c r="CW24" s="440"/>
      <c r="CX24" s="440"/>
      <c r="CY24" s="440"/>
      <c r="CZ24" s="440"/>
      <c r="DA24" s="440"/>
      <c r="DB24" s="440"/>
      <c r="DC24" s="440"/>
      <c r="DD24" s="440"/>
      <c r="DE24" s="440"/>
      <c r="DF24" s="440"/>
      <c r="DG24" s="440"/>
      <c r="DH24" s="210"/>
      <c r="DI24" s="204"/>
      <c r="DJ24" s="204"/>
      <c r="DK24" s="204"/>
      <c r="DL24" s="204"/>
      <c r="DM24" s="204"/>
      <c r="DN24" s="204"/>
      <c r="DO24" s="204"/>
      <c r="DP24" s="204"/>
      <c r="DQ24" s="204"/>
      <c r="DR24" s="204"/>
      <c r="DS24" s="204"/>
      <c r="DT24" s="204"/>
      <c r="DU24" s="204"/>
      <c r="DV24" s="204"/>
      <c r="DW24" s="204"/>
      <c r="DX24" s="204"/>
      <c r="DY24" s="204"/>
      <c r="DZ24" s="204"/>
      <c r="EA24" s="204"/>
      <c r="EB24" s="204"/>
      <c r="EC24" s="204"/>
      <c r="ED24" s="204"/>
      <c r="EE24" s="204"/>
      <c r="EF24" s="204"/>
      <c r="EG24" s="204"/>
      <c r="EH24" s="204"/>
      <c r="EI24" s="207" t="s">
        <v>62</v>
      </c>
      <c r="EJ24" s="204"/>
      <c r="EK24" s="433" t="s">
        <v>466</v>
      </c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5"/>
    </row>
    <row r="25" spans="1:153" ht="13.5">
      <c r="A25" s="204"/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4"/>
      <c r="DO25" s="204"/>
      <c r="DP25" s="204"/>
      <c r="DQ25" s="204"/>
      <c r="DR25" s="204"/>
      <c r="DS25" s="204"/>
      <c r="DT25" s="204"/>
      <c r="DU25" s="204"/>
      <c r="DV25" s="204"/>
      <c r="DW25" s="204"/>
      <c r="DX25" s="204"/>
      <c r="DY25" s="204"/>
      <c r="DZ25" s="204"/>
      <c r="EA25" s="204"/>
      <c r="EB25" s="204"/>
      <c r="EC25" s="204"/>
      <c r="ED25" s="204"/>
      <c r="EE25" s="204"/>
      <c r="EF25" s="204"/>
      <c r="EG25" s="204"/>
      <c r="EH25" s="204"/>
      <c r="EI25" s="207" t="s">
        <v>60</v>
      </c>
      <c r="EJ25" s="204"/>
      <c r="EK25" s="433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5"/>
    </row>
    <row r="26" spans="1:153" ht="21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4"/>
      <c r="DO26" s="204"/>
      <c r="DP26" s="204"/>
      <c r="DQ26" s="204"/>
      <c r="DR26" s="204"/>
      <c r="DS26" s="204"/>
      <c r="DT26" s="204"/>
      <c r="DU26" s="204"/>
      <c r="DV26" s="204"/>
      <c r="DW26" s="204"/>
      <c r="DX26" s="204"/>
      <c r="DY26" s="204"/>
      <c r="DZ26" s="204"/>
      <c r="EA26" s="204"/>
      <c r="EB26" s="204"/>
      <c r="EC26" s="204"/>
      <c r="ED26" s="204"/>
      <c r="EE26" s="204"/>
      <c r="EF26" s="204"/>
      <c r="EG26" s="204"/>
      <c r="EH26" s="204"/>
      <c r="EI26" s="207" t="s">
        <v>63</v>
      </c>
      <c r="EJ26" s="204"/>
      <c r="EK26" s="433" t="s">
        <v>668</v>
      </c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5"/>
    </row>
    <row r="27" spans="1:153" ht="24.75" customHeight="1">
      <c r="A27" s="204" t="s">
        <v>64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11"/>
      <c r="L27" s="211"/>
      <c r="M27" s="211"/>
      <c r="N27" s="211"/>
      <c r="O27" s="211"/>
      <c r="P27" s="432" t="s">
        <v>667</v>
      </c>
      <c r="Q27" s="432"/>
      <c r="R27" s="432"/>
      <c r="S27" s="432"/>
      <c r="T27" s="432"/>
      <c r="U27" s="432"/>
      <c r="V27" s="432"/>
      <c r="W27" s="432"/>
      <c r="X27" s="432"/>
      <c r="Y27" s="432"/>
      <c r="Z27" s="432"/>
      <c r="AA27" s="432"/>
      <c r="AB27" s="432"/>
      <c r="AC27" s="432"/>
      <c r="AD27" s="432"/>
      <c r="AE27" s="432"/>
      <c r="AF27" s="432"/>
      <c r="AG27" s="432"/>
      <c r="AH27" s="432"/>
      <c r="AI27" s="432"/>
      <c r="AJ27" s="432"/>
      <c r="AK27" s="432"/>
      <c r="AL27" s="432"/>
      <c r="AM27" s="432"/>
      <c r="AN27" s="432"/>
      <c r="AO27" s="432"/>
      <c r="AP27" s="432"/>
      <c r="AQ27" s="432"/>
      <c r="AR27" s="432"/>
      <c r="AS27" s="432"/>
      <c r="AT27" s="432"/>
      <c r="AU27" s="432"/>
      <c r="AV27" s="432"/>
      <c r="AW27" s="432"/>
      <c r="AX27" s="432"/>
      <c r="AY27" s="432"/>
      <c r="AZ27" s="432"/>
      <c r="BA27" s="432"/>
      <c r="BB27" s="432"/>
      <c r="BC27" s="432"/>
      <c r="BD27" s="432"/>
      <c r="BE27" s="432"/>
      <c r="BF27" s="432"/>
      <c r="BG27" s="432"/>
      <c r="BH27" s="432"/>
      <c r="BI27" s="432"/>
      <c r="BJ27" s="432"/>
      <c r="BK27" s="432"/>
      <c r="BL27" s="432"/>
      <c r="BM27" s="432"/>
      <c r="BN27" s="432"/>
      <c r="BO27" s="432"/>
      <c r="BP27" s="432"/>
      <c r="BQ27" s="432"/>
      <c r="BR27" s="432"/>
      <c r="BS27" s="432"/>
      <c r="BT27" s="432"/>
      <c r="BU27" s="432"/>
      <c r="BV27" s="432"/>
      <c r="BW27" s="432"/>
      <c r="BX27" s="432"/>
      <c r="BY27" s="432"/>
      <c r="BZ27" s="432"/>
      <c r="CA27" s="432"/>
      <c r="CB27" s="432"/>
      <c r="CC27" s="432"/>
      <c r="CD27" s="432"/>
      <c r="CE27" s="432"/>
      <c r="CF27" s="432"/>
      <c r="CG27" s="432"/>
      <c r="CH27" s="432"/>
      <c r="CI27" s="432"/>
      <c r="CJ27" s="432"/>
      <c r="CK27" s="432"/>
      <c r="CL27" s="432"/>
      <c r="CM27" s="432"/>
      <c r="CN27" s="432"/>
      <c r="CO27" s="432"/>
      <c r="CP27" s="432"/>
      <c r="CQ27" s="432"/>
      <c r="CR27" s="432"/>
      <c r="CS27" s="432"/>
      <c r="CT27" s="432"/>
      <c r="CU27" s="432"/>
      <c r="CV27" s="432"/>
      <c r="CW27" s="432"/>
      <c r="CX27" s="432"/>
      <c r="CY27" s="432"/>
      <c r="CZ27" s="432"/>
      <c r="DA27" s="432"/>
      <c r="DB27" s="432"/>
      <c r="DC27" s="432"/>
      <c r="DD27" s="432"/>
      <c r="DE27" s="432"/>
      <c r="DF27" s="432"/>
      <c r="DG27" s="432"/>
      <c r="DH27" s="432"/>
      <c r="DI27" s="204"/>
      <c r="DJ27" s="204"/>
      <c r="DK27" s="204"/>
      <c r="DL27" s="204"/>
      <c r="DM27" s="204"/>
      <c r="DN27" s="204"/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/>
      <c r="EF27" s="204"/>
      <c r="EG27" s="204"/>
      <c r="EH27" s="204"/>
      <c r="EI27" s="207" t="s">
        <v>65</v>
      </c>
      <c r="EJ27" s="204"/>
      <c r="EK27" s="433" t="s">
        <v>669</v>
      </c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5"/>
    </row>
    <row r="28" spans="1:153" ht="18" customHeight="1" thickBot="1">
      <c r="A28" s="204" t="s">
        <v>66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  <c r="DH28" s="204"/>
      <c r="DI28" s="204"/>
      <c r="DJ28" s="204"/>
      <c r="DK28" s="204"/>
      <c r="DL28" s="204"/>
      <c r="DM28" s="204"/>
      <c r="DN28" s="204"/>
      <c r="DO28" s="204"/>
      <c r="DP28" s="204"/>
      <c r="DQ28" s="204"/>
      <c r="DR28" s="204"/>
      <c r="DS28" s="204"/>
      <c r="DT28" s="204"/>
      <c r="DU28" s="204"/>
      <c r="DV28" s="204"/>
      <c r="DW28" s="204"/>
      <c r="DX28" s="204"/>
      <c r="DY28" s="204"/>
      <c r="DZ28" s="204"/>
      <c r="EA28" s="204"/>
      <c r="EB28" s="204"/>
      <c r="EC28" s="204"/>
      <c r="ED28" s="204"/>
      <c r="EE28" s="204"/>
      <c r="EF28" s="204"/>
      <c r="EG28" s="204"/>
      <c r="EH28" s="204"/>
      <c r="EI28" s="207" t="s">
        <v>67</v>
      </c>
      <c r="EJ28" s="204"/>
      <c r="EK28" s="436" t="s">
        <v>68</v>
      </c>
      <c r="EL28" s="437"/>
      <c r="EM28" s="437"/>
      <c r="EN28" s="437"/>
      <c r="EO28" s="437"/>
      <c r="EP28" s="437"/>
      <c r="EQ28" s="437"/>
      <c r="ER28" s="437"/>
      <c r="ES28" s="437"/>
      <c r="ET28" s="437"/>
      <c r="EU28" s="437"/>
      <c r="EV28" s="437"/>
      <c r="EW28" s="438"/>
    </row>
  </sheetData>
  <sheetProtection/>
  <mergeCells count="49">
    <mergeCell ref="C6:AS6"/>
    <mergeCell ref="DA6:EW6"/>
    <mergeCell ref="C7:AS7"/>
    <mergeCell ref="DA7:EW7"/>
    <mergeCell ref="DA8:EW9"/>
    <mergeCell ref="DA10:EW10"/>
    <mergeCell ref="DA11:DT11"/>
    <mergeCell ref="EB11:EW11"/>
    <mergeCell ref="DB1:EW1"/>
    <mergeCell ref="DB2:EW2"/>
    <mergeCell ref="DB4:EW4"/>
    <mergeCell ref="DA12:DT12"/>
    <mergeCell ref="EB12:EW12"/>
    <mergeCell ref="C13:D13"/>
    <mergeCell ref="E13:G13"/>
    <mergeCell ref="H13:I13"/>
    <mergeCell ref="Z13:AB13"/>
    <mergeCell ref="AC13:AE13"/>
    <mergeCell ref="DC13:DD13"/>
    <mergeCell ref="DE13:DG13"/>
    <mergeCell ref="DH13:DI13"/>
    <mergeCell ref="DK13:DY13"/>
    <mergeCell ref="DZ13:EB13"/>
    <mergeCell ref="EC13:EE13"/>
    <mergeCell ref="CS19:CU19"/>
    <mergeCell ref="AY20:BE20"/>
    <mergeCell ref="BF20:BH20"/>
    <mergeCell ref="BI20:CD20"/>
    <mergeCell ref="CE20:CG20"/>
    <mergeCell ref="CH20:CL20"/>
    <mergeCell ref="CM20:CO20"/>
    <mergeCell ref="CP20:CX20"/>
    <mergeCell ref="EK20:EW21"/>
    <mergeCell ref="BG22:BJ22"/>
    <mergeCell ref="BK22:BM22"/>
    <mergeCell ref="BN22:BO22"/>
    <mergeCell ref="BQ22:CE22"/>
    <mergeCell ref="CF22:CH22"/>
    <mergeCell ref="CI22:CK22"/>
    <mergeCell ref="EK22:EW22"/>
    <mergeCell ref="P27:DH27"/>
    <mergeCell ref="EK27:EW27"/>
    <mergeCell ref="EK28:EW28"/>
    <mergeCell ref="A23:AA23"/>
    <mergeCell ref="EK23:EW23"/>
    <mergeCell ref="AF24:DG24"/>
    <mergeCell ref="EK24:EW24"/>
    <mergeCell ref="EK25:EW25"/>
    <mergeCell ref="EK26:EW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7"/>
  <sheetViews>
    <sheetView zoomScale="85" zoomScaleNormal="85" zoomScalePageLayoutView="0" workbookViewId="0" topLeftCell="B16">
      <selection activeCell="AQ33" sqref="AQ33:AZ33"/>
    </sheetView>
  </sheetViews>
  <sheetFormatPr defaultColWidth="0.85546875" defaultRowHeight="15"/>
  <cols>
    <col min="1" max="52" width="3.8515625" style="190" customWidth="1"/>
    <col min="53" max="16384" width="0.85546875" style="190" customWidth="1"/>
  </cols>
  <sheetData>
    <row r="1" spans="1:52" s="189" customFormat="1" ht="49.5" customHeight="1">
      <c r="A1" s="918" t="s">
        <v>478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</row>
    <row r="2" spans="1:52" s="189" customFormat="1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</row>
    <row r="3" spans="1:53" ht="49.5" customHeight="1">
      <c r="A3" s="919" t="s">
        <v>682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127"/>
    </row>
    <row r="4" s="128" customFormat="1" ht="15" customHeight="1"/>
    <row r="5" spans="1:53" s="189" customFormat="1" ht="15" customHeight="1">
      <c r="A5" s="920" t="s">
        <v>280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1" t="s">
        <v>666</v>
      </c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182"/>
    </row>
    <row r="6" spans="1:53" s="128" customFormat="1" ht="15" customHeight="1">
      <c r="A6" s="920" t="s">
        <v>281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130" t="s">
        <v>282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ht="15" customHeight="1"/>
    <row r="8" spans="2:52" ht="20.25" customHeight="1">
      <c r="B8" s="217" t="s">
        <v>482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</row>
    <row r="9" spans="2:52" s="131" customFormat="1" ht="18" customHeight="1">
      <c r="B9" s="922" t="s">
        <v>474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132"/>
      <c r="AU9" s="132"/>
      <c r="AV9" s="132"/>
      <c r="AW9" s="132"/>
      <c r="AX9" s="132"/>
      <c r="AY9" s="132"/>
      <c r="AZ9" s="132"/>
    </row>
    <row r="10" s="131" customFormat="1" ht="7.5" customHeight="1"/>
    <row r="11" spans="2:52" s="131" customFormat="1" ht="24.75" customHeight="1">
      <c r="B11" s="906" t="s">
        <v>0</v>
      </c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7"/>
      <c r="Z11" s="905" t="s">
        <v>284</v>
      </c>
      <c r="AA11" s="906"/>
      <c r="AB11" s="907"/>
      <c r="AC11" s="917" t="s">
        <v>520</v>
      </c>
      <c r="AD11" s="803"/>
      <c r="AE11" s="803"/>
      <c r="AF11" s="803"/>
      <c r="AG11" s="803"/>
      <c r="AH11" s="803"/>
      <c r="AI11" s="803"/>
      <c r="AJ11" s="803"/>
      <c r="AK11" s="803"/>
      <c r="AL11" s="803"/>
      <c r="AM11" s="803"/>
      <c r="AN11" s="803"/>
      <c r="AO11" s="803"/>
      <c r="AP11" s="803"/>
      <c r="AQ11" s="803"/>
      <c r="AR11" s="803"/>
      <c r="AS11" s="803"/>
      <c r="AT11" s="803"/>
      <c r="AU11" s="803"/>
      <c r="AV11" s="803"/>
      <c r="AW11" s="803"/>
      <c r="AX11" s="803"/>
      <c r="AY11" s="803"/>
      <c r="AZ11" s="804"/>
    </row>
    <row r="12" spans="2:52" s="131" customFormat="1" ht="24.75" customHeight="1"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3"/>
      <c r="Z12" s="911"/>
      <c r="AA12" s="912"/>
      <c r="AB12" s="913"/>
      <c r="AC12" s="905" t="s">
        <v>605</v>
      </c>
      <c r="AD12" s="906"/>
      <c r="AE12" s="906"/>
      <c r="AF12" s="906"/>
      <c r="AG12" s="906"/>
      <c r="AH12" s="906"/>
      <c r="AI12" s="906"/>
      <c r="AJ12" s="907"/>
      <c r="AK12" s="945" t="s">
        <v>603</v>
      </c>
      <c r="AL12" s="945"/>
      <c r="AM12" s="945"/>
      <c r="AN12" s="945"/>
      <c r="AO12" s="945"/>
      <c r="AP12" s="945"/>
      <c r="AQ12" s="945"/>
      <c r="AR12" s="945"/>
      <c r="AS12" s="906" t="s">
        <v>620</v>
      </c>
      <c r="AT12" s="906"/>
      <c r="AU12" s="906"/>
      <c r="AV12" s="906"/>
      <c r="AW12" s="906"/>
      <c r="AX12" s="906"/>
      <c r="AY12" s="906"/>
      <c r="AZ12" s="907"/>
    </row>
    <row r="13" spans="2:52" s="131" customFormat="1" ht="24.75" customHeight="1">
      <c r="B13" s="915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6"/>
      <c r="Z13" s="914"/>
      <c r="AA13" s="915"/>
      <c r="AB13" s="916"/>
      <c r="AC13" s="914"/>
      <c r="AD13" s="915"/>
      <c r="AE13" s="915"/>
      <c r="AF13" s="915"/>
      <c r="AG13" s="915"/>
      <c r="AH13" s="915"/>
      <c r="AI13" s="915"/>
      <c r="AJ13" s="916"/>
      <c r="AK13" s="945"/>
      <c r="AL13" s="945"/>
      <c r="AM13" s="945"/>
      <c r="AN13" s="945"/>
      <c r="AO13" s="945"/>
      <c r="AP13" s="945"/>
      <c r="AQ13" s="945"/>
      <c r="AR13" s="945"/>
      <c r="AS13" s="915"/>
      <c r="AT13" s="915"/>
      <c r="AU13" s="915"/>
      <c r="AV13" s="915"/>
      <c r="AW13" s="915"/>
      <c r="AX13" s="915"/>
      <c r="AY13" s="915"/>
      <c r="AZ13" s="916"/>
    </row>
    <row r="14" spans="1:53" s="133" customFormat="1" ht="15" customHeight="1" thickBot="1">
      <c r="A14" s="244"/>
      <c r="B14" s="781">
        <v>1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  <c r="Z14" s="783" t="s">
        <v>35</v>
      </c>
      <c r="AA14" s="784"/>
      <c r="AB14" s="785"/>
      <c r="AC14" s="786" t="s">
        <v>36</v>
      </c>
      <c r="AD14" s="787"/>
      <c r="AE14" s="787"/>
      <c r="AF14" s="787"/>
      <c r="AG14" s="787"/>
      <c r="AH14" s="787"/>
      <c r="AI14" s="787"/>
      <c r="AJ14" s="788"/>
      <c r="AK14" s="786" t="s">
        <v>37</v>
      </c>
      <c r="AL14" s="787"/>
      <c r="AM14" s="787"/>
      <c r="AN14" s="787"/>
      <c r="AO14" s="787"/>
      <c r="AP14" s="787"/>
      <c r="AQ14" s="787"/>
      <c r="AR14" s="788"/>
      <c r="AS14" s="786" t="s">
        <v>286</v>
      </c>
      <c r="AT14" s="787"/>
      <c r="AU14" s="787"/>
      <c r="AV14" s="787"/>
      <c r="AW14" s="787"/>
      <c r="AX14" s="787"/>
      <c r="AY14" s="787"/>
      <c r="AZ14" s="788"/>
      <c r="BA14" s="134"/>
    </row>
    <row r="15" spans="1:52" s="135" customFormat="1" ht="51.75" customHeight="1">
      <c r="A15" s="245">
        <v>1</v>
      </c>
      <c r="B15" s="790" t="s">
        <v>475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1"/>
      <c r="Z15" s="792" t="s">
        <v>288</v>
      </c>
      <c r="AA15" s="793"/>
      <c r="AB15" s="794"/>
      <c r="AC15" s="994"/>
      <c r="AD15" s="995"/>
      <c r="AE15" s="995"/>
      <c r="AF15" s="995"/>
      <c r="AG15" s="995"/>
      <c r="AH15" s="995"/>
      <c r="AI15" s="995"/>
      <c r="AJ15" s="996"/>
      <c r="AK15" s="994"/>
      <c r="AL15" s="995"/>
      <c r="AM15" s="995"/>
      <c r="AN15" s="995"/>
      <c r="AO15" s="995"/>
      <c r="AP15" s="995"/>
      <c r="AQ15" s="995"/>
      <c r="AR15" s="996"/>
      <c r="AS15" s="994"/>
      <c r="AT15" s="995"/>
      <c r="AU15" s="995"/>
      <c r="AV15" s="995"/>
      <c r="AW15" s="995"/>
      <c r="AX15" s="995"/>
      <c r="AY15" s="995"/>
      <c r="AZ15" s="997"/>
    </row>
    <row r="16" spans="1:52" s="135" customFormat="1" ht="13.5">
      <c r="A16" s="245"/>
      <c r="B16" s="790" t="s">
        <v>1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1"/>
      <c r="Z16" s="796"/>
      <c r="AA16" s="797"/>
      <c r="AB16" s="798"/>
      <c r="AC16" s="777"/>
      <c r="AD16" s="778"/>
      <c r="AE16" s="778"/>
      <c r="AF16" s="778"/>
      <c r="AG16" s="778"/>
      <c r="AH16" s="778"/>
      <c r="AI16" s="778"/>
      <c r="AJ16" s="799"/>
      <c r="AK16" s="777"/>
      <c r="AL16" s="778"/>
      <c r="AM16" s="778"/>
      <c r="AN16" s="778"/>
      <c r="AO16" s="778"/>
      <c r="AP16" s="778"/>
      <c r="AQ16" s="778"/>
      <c r="AR16" s="799"/>
      <c r="AS16" s="777"/>
      <c r="AT16" s="778"/>
      <c r="AU16" s="778"/>
      <c r="AV16" s="778"/>
      <c r="AW16" s="778"/>
      <c r="AX16" s="778"/>
      <c r="AY16" s="778"/>
      <c r="AZ16" s="779"/>
    </row>
    <row r="17" spans="1:52" s="135" customFormat="1" ht="13.5">
      <c r="A17" s="246" t="s">
        <v>19</v>
      </c>
      <c r="B17" s="790" t="s">
        <v>476</v>
      </c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1"/>
      <c r="Z17" s="796"/>
      <c r="AA17" s="797"/>
      <c r="AB17" s="798"/>
      <c r="AC17" s="777"/>
      <c r="AD17" s="778"/>
      <c r="AE17" s="778"/>
      <c r="AF17" s="778"/>
      <c r="AG17" s="778"/>
      <c r="AH17" s="778"/>
      <c r="AI17" s="778"/>
      <c r="AJ17" s="799"/>
      <c r="AK17" s="777"/>
      <c r="AL17" s="778"/>
      <c r="AM17" s="778"/>
      <c r="AN17" s="778"/>
      <c r="AO17" s="778"/>
      <c r="AP17" s="778"/>
      <c r="AQ17" s="778"/>
      <c r="AR17" s="799"/>
      <c r="AS17" s="777"/>
      <c r="AT17" s="778"/>
      <c r="AU17" s="778"/>
      <c r="AV17" s="778"/>
      <c r="AW17" s="778"/>
      <c r="AX17" s="778"/>
      <c r="AY17" s="778"/>
      <c r="AZ17" s="779"/>
    </row>
    <row r="18" spans="1:52" s="135" customFormat="1" ht="13.5">
      <c r="A18" s="246" t="s">
        <v>20</v>
      </c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1"/>
      <c r="Z18" s="796"/>
      <c r="AA18" s="797"/>
      <c r="AB18" s="798"/>
      <c r="AC18" s="777"/>
      <c r="AD18" s="778"/>
      <c r="AE18" s="778"/>
      <c r="AF18" s="778"/>
      <c r="AG18" s="778"/>
      <c r="AH18" s="778"/>
      <c r="AI18" s="778"/>
      <c r="AJ18" s="799"/>
      <c r="AK18" s="777"/>
      <c r="AL18" s="778"/>
      <c r="AM18" s="778"/>
      <c r="AN18" s="778"/>
      <c r="AO18" s="778"/>
      <c r="AP18" s="778"/>
      <c r="AQ18" s="778"/>
      <c r="AR18" s="799"/>
      <c r="AS18" s="777"/>
      <c r="AT18" s="778"/>
      <c r="AU18" s="778"/>
      <c r="AV18" s="778"/>
      <c r="AW18" s="778"/>
      <c r="AX18" s="778"/>
      <c r="AY18" s="778"/>
      <c r="AZ18" s="779"/>
    </row>
    <row r="19" spans="1:52" s="135" customFormat="1" ht="18" customHeight="1">
      <c r="A19" s="246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1"/>
      <c r="Z19" s="796"/>
      <c r="AA19" s="797"/>
      <c r="AB19" s="798"/>
      <c r="AC19" s="777"/>
      <c r="AD19" s="778"/>
      <c r="AE19" s="778"/>
      <c r="AF19" s="778"/>
      <c r="AG19" s="778"/>
      <c r="AH19" s="778"/>
      <c r="AI19" s="778"/>
      <c r="AJ19" s="799"/>
      <c r="AK19" s="777"/>
      <c r="AL19" s="778"/>
      <c r="AM19" s="778"/>
      <c r="AN19" s="778"/>
      <c r="AO19" s="778"/>
      <c r="AP19" s="778"/>
      <c r="AQ19" s="778"/>
      <c r="AR19" s="799"/>
      <c r="AS19" s="777"/>
      <c r="AT19" s="778"/>
      <c r="AU19" s="778"/>
      <c r="AV19" s="778"/>
      <c r="AW19" s="778"/>
      <c r="AX19" s="778"/>
      <c r="AY19" s="778"/>
      <c r="AZ19" s="779"/>
    </row>
    <row r="20" spans="1:52" s="135" customFormat="1" ht="13.5">
      <c r="A20" s="245">
        <v>2</v>
      </c>
      <c r="B20" s="790" t="s">
        <v>477</v>
      </c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1"/>
      <c r="Z20" s="796" t="s">
        <v>290</v>
      </c>
      <c r="AA20" s="797"/>
      <c r="AB20" s="798"/>
      <c r="AC20" s="777"/>
      <c r="AD20" s="778"/>
      <c r="AE20" s="778"/>
      <c r="AF20" s="778"/>
      <c r="AG20" s="778"/>
      <c r="AH20" s="778"/>
      <c r="AI20" s="778"/>
      <c r="AJ20" s="799"/>
      <c r="AK20" s="777"/>
      <c r="AL20" s="778"/>
      <c r="AM20" s="778"/>
      <c r="AN20" s="778"/>
      <c r="AO20" s="778"/>
      <c r="AP20" s="778"/>
      <c r="AQ20" s="778"/>
      <c r="AR20" s="799"/>
      <c r="AS20" s="777"/>
      <c r="AT20" s="778"/>
      <c r="AU20" s="778"/>
      <c r="AV20" s="778"/>
      <c r="AW20" s="778"/>
      <c r="AX20" s="778"/>
      <c r="AY20" s="778"/>
      <c r="AZ20" s="779"/>
    </row>
    <row r="21" spans="1:52" s="135" customFormat="1" ht="18" customHeight="1">
      <c r="A21" s="245"/>
      <c r="B21" s="790" t="s">
        <v>1</v>
      </c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1"/>
      <c r="Z21" s="796"/>
      <c r="AA21" s="797"/>
      <c r="AB21" s="798"/>
      <c r="AC21" s="777"/>
      <c r="AD21" s="778"/>
      <c r="AE21" s="778"/>
      <c r="AF21" s="778"/>
      <c r="AG21" s="778"/>
      <c r="AH21" s="778"/>
      <c r="AI21" s="778"/>
      <c r="AJ21" s="799"/>
      <c r="AK21" s="777"/>
      <c r="AL21" s="778"/>
      <c r="AM21" s="778"/>
      <c r="AN21" s="778"/>
      <c r="AO21" s="778"/>
      <c r="AP21" s="778"/>
      <c r="AQ21" s="778"/>
      <c r="AR21" s="799"/>
      <c r="AS21" s="777"/>
      <c r="AT21" s="778"/>
      <c r="AU21" s="778"/>
      <c r="AV21" s="778"/>
      <c r="AW21" s="778"/>
      <c r="AX21" s="778"/>
      <c r="AY21" s="778"/>
      <c r="AZ21" s="779"/>
    </row>
    <row r="22" spans="1:52" s="135" customFormat="1" ht="18" customHeight="1">
      <c r="A22" s="246" t="s">
        <v>21</v>
      </c>
      <c r="B22" s="789" t="s">
        <v>476</v>
      </c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1"/>
      <c r="Z22" s="796"/>
      <c r="AA22" s="797"/>
      <c r="AB22" s="798"/>
      <c r="AC22" s="777"/>
      <c r="AD22" s="778"/>
      <c r="AE22" s="778"/>
      <c r="AF22" s="778"/>
      <c r="AG22" s="778"/>
      <c r="AH22" s="778"/>
      <c r="AI22" s="778"/>
      <c r="AJ22" s="799"/>
      <c r="AK22" s="777"/>
      <c r="AL22" s="778"/>
      <c r="AM22" s="778"/>
      <c r="AN22" s="778"/>
      <c r="AO22" s="778"/>
      <c r="AP22" s="778"/>
      <c r="AQ22" s="778"/>
      <c r="AR22" s="799"/>
      <c r="AS22" s="777"/>
      <c r="AT22" s="778"/>
      <c r="AU22" s="778"/>
      <c r="AV22" s="778"/>
      <c r="AW22" s="778"/>
      <c r="AX22" s="778"/>
      <c r="AY22" s="778"/>
      <c r="AZ22" s="779"/>
    </row>
    <row r="23" spans="1:52" s="135" customFormat="1" ht="13.5">
      <c r="A23" s="246" t="s">
        <v>22</v>
      </c>
      <c r="B23" s="789"/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1"/>
      <c r="Z23" s="796"/>
      <c r="AA23" s="797"/>
      <c r="AB23" s="798"/>
      <c r="AC23" s="777"/>
      <c r="AD23" s="778"/>
      <c r="AE23" s="778"/>
      <c r="AF23" s="778"/>
      <c r="AG23" s="778"/>
      <c r="AH23" s="778"/>
      <c r="AI23" s="778"/>
      <c r="AJ23" s="799"/>
      <c r="AK23" s="777"/>
      <c r="AL23" s="778"/>
      <c r="AM23" s="778"/>
      <c r="AN23" s="778"/>
      <c r="AO23" s="778"/>
      <c r="AP23" s="778"/>
      <c r="AQ23" s="778"/>
      <c r="AR23" s="799"/>
      <c r="AS23" s="777"/>
      <c r="AT23" s="778"/>
      <c r="AU23" s="778"/>
      <c r="AV23" s="778"/>
      <c r="AW23" s="778"/>
      <c r="AX23" s="778"/>
      <c r="AY23" s="778"/>
      <c r="AZ23" s="779"/>
    </row>
    <row r="24" spans="1:52" s="135" customFormat="1" ht="13.5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8"/>
      <c r="Z24" s="249"/>
      <c r="AA24" s="250"/>
      <c r="AB24" s="251"/>
      <c r="AC24" s="321"/>
      <c r="AD24" s="322"/>
      <c r="AE24" s="322"/>
      <c r="AF24" s="322"/>
      <c r="AG24" s="322"/>
      <c r="AH24" s="322"/>
      <c r="AI24" s="322"/>
      <c r="AJ24" s="323"/>
      <c r="AK24" s="321"/>
      <c r="AL24" s="322"/>
      <c r="AM24" s="322"/>
      <c r="AN24" s="322"/>
      <c r="AO24" s="322"/>
      <c r="AP24" s="322"/>
      <c r="AQ24" s="322"/>
      <c r="AR24" s="323"/>
      <c r="AS24" s="321"/>
      <c r="AT24" s="322"/>
      <c r="AU24" s="322"/>
      <c r="AV24" s="322"/>
      <c r="AW24" s="322"/>
      <c r="AX24" s="322"/>
      <c r="AY24" s="322"/>
      <c r="AZ24" s="352"/>
    </row>
    <row r="25" spans="1:52" s="135" customFormat="1" ht="13.5">
      <c r="A25" s="246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8"/>
      <c r="Z25" s="249"/>
      <c r="AA25" s="250"/>
      <c r="AB25" s="251"/>
      <c r="AC25" s="321"/>
      <c r="AD25" s="322"/>
      <c r="AE25" s="322"/>
      <c r="AF25" s="322"/>
      <c r="AG25" s="322"/>
      <c r="AH25" s="322"/>
      <c r="AI25" s="322"/>
      <c r="AJ25" s="323"/>
      <c r="AK25" s="321"/>
      <c r="AL25" s="322"/>
      <c r="AM25" s="322"/>
      <c r="AN25" s="322"/>
      <c r="AO25" s="322"/>
      <c r="AP25" s="322"/>
      <c r="AQ25" s="322"/>
      <c r="AR25" s="323"/>
      <c r="AS25" s="321"/>
      <c r="AT25" s="322"/>
      <c r="AU25" s="322"/>
      <c r="AV25" s="322"/>
      <c r="AW25" s="322"/>
      <c r="AX25" s="322"/>
      <c r="AY25" s="322"/>
      <c r="AZ25" s="352"/>
    </row>
    <row r="26" spans="2:52" s="135" customFormat="1" ht="18" customHeight="1" thickBot="1">
      <c r="B26" s="806" t="s">
        <v>8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8"/>
      <c r="Z26" s="809"/>
      <c r="AA26" s="810"/>
      <c r="AB26" s="811"/>
      <c r="AC26" s="1003"/>
      <c r="AD26" s="1004"/>
      <c r="AE26" s="1004"/>
      <c r="AF26" s="1004"/>
      <c r="AG26" s="1004"/>
      <c r="AH26" s="1004"/>
      <c r="AI26" s="1004"/>
      <c r="AJ26" s="1005"/>
      <c r="AK26" s="1003"/>
      <c r="AL26" s="1004"/>
      <c r="AM26" s="1004"/>
      <c r="AN26" s="1004"/>
      <c r="AO26" s="1004"/>
      <c r="AP26" s="1004"/>
      <c r="AQ26" s="1004"/>
      <c r="AR26" s="1005"/>
      <c r="AS26" s="1003"/>
      <c r="AT26" s="1004"/>
      <c r="AU26" s="1004"/>
      <c r="AV26" s="1004"/>
      <c r="AW26" s="1004"/>
      <c r="AX26" s="1004"/>
      <c r="AY26" s="1004"/>
      <c r="AZ26" s="1006"/>
    </row>
    <row r="27" spans="2:52" s="131" customFormat="1" ht="15" customHeight="1">
      <c r="B27" s="137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</row>
    <row r="28" spans="1:53" s="131" customFormat="1" ht="19.5" customHeight="1">
      <c r="A28" s="135"/>
      <c r="B28" s="150"/>
      <c r="C28" s="150"/>
      <c r="D28" s="150"/>
      <c r="E28" s="150"/>
      <c r="F28" s="150"/>
      <c r="G28" s="150"/>
      <c r="H28" s="150"/>
      <c r="I28" s="150"/>
      <c r="J28" s="191"/>
      <c r="K28" s="191"/>
      <c r="L28" s="191"/>
      <c r="M28" s="191"/>
      <c r="N28" s="191"/>
      <c r="O28" s="191"/>
      <c r="P28" s="191"/>
      <c r="Q28" s="191"/>
      <c r="R28" s="151"/>
      <c r="S28" s="151"/>
      <c r="T28" s="151"/>
      <c r="U28" s="151"/>
      <c r="V28" s="151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</row>
    <row r="29" spans="1:53" s="131" customFormat="1" ht="19.5" customHeight="1">
      <c r="A29" s="135"/>
      <c r="B29" s="150"/>
      <c r="C29" s="150"/>
      <c r="D29" s="150"/>
      <c r="E29" s="150"/>
      <c r="F29" s="150"/>
      <c r="G29" s="150"/>
      <c r="H29" s="150"/>
      <c r="I29" s="150"/>
      <c r="J29" s="191"/>
      <c r="K29" s="191"/>
      <c r="L29" s="191"/>
      <c r="M29" s="191"/>
      <c r="N29" s="191"/>
      <c r="O29" s="191"/>
      <c r="P29" s="191"/>
      <c r="Q29" s="191"/>
      <c r="R29" s="151"/>
      <c r="S29" s="151"/>
      <c r="T29" s="151"/>
      <c r="U29" s="151"/>
      <c r="V29" s="151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</row>
    <row r="30" spans="1:52" s="154" customFormat="1" ht="18" customHeight="1">
      <c r="A30" s="135"/>
      <c r="B30" s="152"/>
      <c r="C30" s="1017" t="s">
        <v>344</v>
      </c>
      <c r="D30" s="1017"/>
      <c r="E30" s="1017"/>
      <c r="F30" s="1017"/>
      <c r="G30" s="1017"/>
      <c r="H30" s="1017"/>
      <c r="I30" s="192"/>
      <c r="J30" s="1018" t="s">
        <v>678</v>
      </c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92"/>
      <c r="AA30" s="192"/>
      <c r="AB30" s="1018"/>
      <c r="AC30" s="1019"/>
      <c r="AD30" s="1019"/>
      <c r="AE30" s="1019"/>
      <c r="AF30" s="1019"/>
      <c r="AG30" s="1019"/>
      <c r="AH30" s="1019"/>
      <c r="AI30" s="135"/>
      <c r="AJ30" s="135"/>
      <c r="AK30" s="1019" t="s">
        <v>674</v>
      </c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19"/>
      <c r="AZ30" s="1019"/>
    </row>
    <row r="31" spans="1:52" s="154" customFormat="1" ht="18" customHeight="1">
      <c r="A31" s="135"/>
      <c r="B31" s="152"/>
      <c r="C31" s="1017" t="s">
        <v>345</v>
      </c>
      <c r="D31" s="1017"/>
      <c r="E31" s="1017"/>
      <c r="F31" s="1017"/>
      <c r="G31" s="1017"/>
      <c r="H31" s="1017"/>
      <c r="I31" s="192"/>
      <c r="J31" s="1026" t="s">
        <v>346</v>
      </c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55"/>
      <c r="AA31" s="155"/>
      <c r="AB31" s="1026" t="s">
        <v>4</v>
      </c>
      <c r="AC31" s="1026"/>
      <c r="AD31" s="1026"/>
      <c r="AE31" s="1026"/>
      <c r="AF31" s="1026"/>
      <c r="AG31" s="1026"/>
      <c r="AH31" s="1026"/>
      <c r="AI31" s="156"/>
      <c r="AJ31" s="156"/>
      <c r="AK31" s="1026" t="s">
        <v>5</v>
      </c>
      <c r="AL31" s="1026"/>
      <c r="AM31" s="1026"/>
      <c r="AN31" s="1026"/>
      <c r="AO31" s="1026"/>
      <c r="AP31" s="1026"/>
      <c r="AQ31" s="1026"/>
      <c r="AR31" s="1026"/>
      <c r="AS31" s="1026"/>
      <c r="AT31" s="1026"/>
      <c r="AU31" s="1026"/>
      <c r="AV31" s="1026"/>
      <c r="AW31" s="1026"/>
      <c r="AX31" s="1026"/>
      <c r="AY31" s="1026"/>
      <c r="AZ31" s="1026"/>
    </row>
    <row r="32" spans="1:52" s="154" customFormat="1" ht="18" customHeight="1">
      <c r="A32" s="131"/>
      <c r="B32" s="152"/>
      <c r="C32" s="192"/>
      <c r="D32" s="192"/>
      <c r="E32" s="192"/>
      <c r="F32" s="192"/>
      <c r="G32" s="192"/>
      <c r="H32" s="192"/>
      <c r="I32" s="192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</row>
    <row r="33" spans="2:52" s="154" customFormat="1" ht="18" customHeight="1">
      <c r="B33" s="152"/>
      <c r="C33" s="1017" t="s">
        <v>6</v>
      </c>
      <c r="D33" s="1017"/>
      <c r="E33" s="1017"/>
      <c r="F33" s="1017"/>
      <c r="G33" s="1017"/>
      <c r="H33" s="1017"/>
      <c r="I33" s="192"/>
      <c r="J33" s="1020" t="s">
        <v>679</v>
      </c>
      <c r="K33" s="1021"/>
      <c r="L33" s="1021"/>
      <c r="M33" s="1021"/>
      <c r="N33" s="1021"/>
      <c r="O33" s="1021"/>
      <c r="P33" s="1021"/>
      <c r="Q33" s="1021"/>
      <c r="R33" s="1021"/>
      <c r="S33" s="1021"/>
      <c r="T33" s="1021"/>
      <c r="U33" s="1021"/>
      <c r="V33" s="1021"/>
      <c r="W33" s="1021"/>
      <c r="X33" s="1021"/>
      <c r="Y33" s="1021"/>
      <c r="Z33" s="155"/>
      <c r="AA33" s="155"/>
      <c r="AB33" s="1020" t="s">
        <v>675</v>
      </c>
      <c r="AC33" s="1021"/>
      <c r="AD33" s="1021"/>
      <c r="AE33" s="1021"/>
      <c r="AF33" s="1021"/>
      <c r="AG33" s="1021"/>
      <c r="AH33" s="1021"/>
      <c r="AI33" s="1021"/>
      <c r="AJ33" s="1021"/>
      <c r="AK33" s="1021"/>
      <c r="AL33" s="1021"/>
      <c r="AM33" s="1021"/>
      <c r="AN33" s="1021"/>
      <c r="AO33" s="156"/>
      <c r="AP33" s="156"/>
      <c r="AQ33" s="1022" t="s">
        <v>680</v>
      </c>
      <c r="AR33" s="1023"/>
      <c r="AS33" s="1023"/>
      <c r="AT33" s="1023"/>
      <c r="AU33" s="1023"/>
      <c r="AV33" s="1023"/>
      <c r="AW33" s="1023"/>
      <c r="AX33" s="1023"/>
      <c r="AY33" s="1023"/>
      <c r="AZ33" s="1023"/>
    </row>
    <row r="34" spans="2:52" s="154" customFormat="1" ht="18" customHeight="1">
      <c r="B34" s="152"/>
      <c r="C34" s="1031"/>
      <c r="D34" s="1031"/>
      <c r="E34" s="1031"/>
      <c r="F34" s="1031"/>
      <c r="G34" s="1031"/>
      <c r="H34" s="1031"/>
      <c r="I34" s="192"/>
      <c r="J34" s="1026" t="s">
        <v>346</v>
      </c>
      <c r="K34" s="1026"/>
      <c r="L34" s="1026"/>
      <c r="M34" s="1026"/>
      <c r="N34" s="1026"/>
      <c r="O34" s="1026"/>
      <c r="P34" s="1026"/>
      <c r="Q34" s="1026"/>
      <c r="R34" s="1026"/>
      <c r="S34" s="1026"/>
      <c r="T34" s="1026"/>
      <c r="U34" s="1026"/>
      <c r="V34" s="1026"/>
      <c r="W34" s="1026"/>
      <c r="X34" s="1026"/>
      <c r="Y34" s="1026"/>
      <c r="Z34" s="155"/>
      <c r="AA34" s="155"/>
      <c r="AB34" s="1026" t="s">
        <v>347</v>
      </c>
      <c r="AC34" s="1026"/>
      <c r="AD34" s="1026"/>
      <c r="AE34" s="1026"/>
      <c r="AF34" s="1026"/>
      <c r="AG34" s="1026"/>
      <c r="AH34" s="1026"/>
      <c r="AI34" s="1026"/>
      <c r="AJ34" s="1026"/>
      <c r="AK34" s="1026"/>
      <c r="AL34" s="1026"/>
      <c r="AM34" s="1026"/>
      <c r="AN34" s="1026"/>
      <c r="AO34" s="156"/>
      <c r="AP34" s="156"/>
      <c r="AQ34" s="1026" t="s">
        <v>348</v>
      </c>
      <c r="AR34" s="1026"/>
      <c r="AS34" s="1026"/>
      <c r="AT34" s="1026"/>
      <c r="AU34" s="1026"/>
      <c r="AV34" s="1026"/>
      <c r="AW34" s="1026"/>
      <c r="AX34" s="1026"/>
      <c r="AY34" s="1026"/>
      <c r="AZ34" s="1026"/>
    </row>
    <row r="35" spans="2:52" s="154" customFormat="1" ht="18" customHeight="1">
      <c r="B35" s="152"/>
      <c r="C35" s="192"/>
      <c r="D35" s="192"/>
      <c r="E35" s="192"/>
      <c r="F35" s="192"/>
      <c r="G35" s="192"/>
      <c r="H35" s="192"/>
      <c r="I35" s="192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92"/>
      <c r="AA35" s="192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35"/>
      <c r="AP35" s="135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</row>
    <row r="36" spans="2:53" s="154" customFormat="1" ht="18" customHeight="1">
      <c r="B36" s="135"/>
      <c r="C36" s="158" t="s">
        <v>51</v>
      </c>
      <c r="D36" s="1027" t="s">
        <v>662</v>
      </c>
      <c r="E36" s="1028"/>
      <c r="F36" s="192" t="s">
        <v>51</v>
      </c>
      <c r="G36" s="193"/>
      <c r="H36" s="1027" t="s">
        <v>663</v>
      </c>
      <c r="I36" s="1028"/>
      <c r="J36" s="1028"/>
      <c r="K36" s="1028"/>
      <c r="L36" s="1028"/>
      <c r="M36" s="1028"/>
      <c r="N36" s="160"/>
      <c r="O36" s="161"/>
      <c r="P36" s="162">
        <v>20</v>
      </c>
      <c r="Q36" s="1029">
        <v>20</v>
      </c>
      <c r="R36" s="1029"/>
      <c r="S36" s="192" t="s">
        <v>27</v>
      </c>
      <c r="T36" s="160"/>
      <c r="U36" s="160"/>
      <c r="V36" s="160"/>
      <c r="W36" s="160"/>
      <c r="X36" s="135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35"/>
      <c r="AW36" s="135"/>
      <c r="AX36" s="135"/>
      <c r="AY36" s="135"/>
      <c r="AZ36" s="135"/>
      <c r="BA36" s="135"/>
    </row>
    <row r="37" spans="1:18" s="135" customFormat="1" ht="18" customHeight="1">
      <c r="A37" s="154"/>
      <c r="D37" s="1030"/>
      <c r="E37" s="1030"/>
      <c r="H37" s="1030"/>
      <c r="I37" s="1030"/>
      <c r="J37" s="1030"/>
      <c r="K37" s="1030"/>
      <c r="L37" s="1030"/>
      <c r="M37" s="1030"/>
      <c r="Q37" s="1030"/>
      <c r="R37" s="1030"/>
    </row>
  </sheetData>
  <sheetProtection/>
  <mergeCells count="89">
    <mergeCell ref="A1:AZ1"/>
    <mergeCell ref="A3:AZ3"/>
    <mergeCell ref="A5:K5"/>
    <mergeCell ref="L5:AZ5"/>
    <mergeCell ref="A6:K6"/>
    <mergeCell ref="AK15:AR15"/>
    <mergeCell ref="AS15:AZ15"/>
    <mergeCell ref="B9:AS9"/>
    <mergeCell ref="B11:Y13"/>
    <mergeCell ref="Z11:AB13"/>
    <mergeCell ref="AC11:AZ11"/>
    <mergeCell ref="AC12:AJ13"/>
    <mergeCell ref="AK12:AR13"/>
    <mergeCell ref="AS12:AZ13"/>
    <mergeCell ref="AK17:AR17"/>
    <mergeCell ref="AS17:AZ17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9:AR19"/>
    <mergeCell ref="AS19:AZ19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21:AR21"/>
    <mergeCell ref="AS21:AZ21"/>
    <mergeCell ref="B18:Y18"/>
    <mergeCell ref="Z18:AB18"/>
    <mergeCell ref="AC18:AJ18"/>
    <mergeCell ref="AK18:AR18"/>
    <mergeCell ref="AS18:AZ18"/>
    <mergeCell ref="B19:Y19"/>
    <mergeCell ref="Z19:AB19"/>
    <mergeCell ref="AC19:AJ19"/>
    <mergeCell ref="AK23:AR23"/>
    <mergeCell ref="AS23:AZ23"/>
    <mergeCell ref="B20:Y20"/>
    <mergeCell ref="Z20:AB20"/>
    <mergeCell ref="AC20:AJ20"/>
    <mergeCell ref="AK20:AR20"/>
    <mergeCell ref="AS20:AZ20"/>
    <mergeCell ref="B21:Y21"/>
    <mergeCell ref="Z21:AB21"/>
    <mergeCell ref="AC21:AJ21"/>
    <mergeCell ref="Z26:AB26"/>
    <mergeCell ref="AC26:AJ26"/>
    <mergeCell ref="AK26:AR26"/>
    <mergeCell ref="AS26:AZ26"/>
    <mergeCell ref="Z22:AB22"/>
    <mergeCell ref="AC22:AJ22"/>
    <mergeCell ref="AK22:AR22"/>
    <mergeCell ref="AS22:AZ22"/>
    <mergeCell ref="Z23:AB23"/>
    <mergeCell ref="AC23:AJ23"/>
    <mergeCell ref="AB33:AN33"/>
    <mergeCell ref="AQ33:AZ33"/>
    <mergeCell ref="C30:H30"/>
    <mergeCell ref="J30:Y30"/>
    <mergeCell ref="AB30:AH30"/>
    <mergeCell ref="AK30:AZ30"/>
    <mergeCell ref="AB34:AN34"/>
    <mergeCell ref="AQ34:AZ34"/>
    <mergeCell ref="D36:E36"/>
    <mergeCell ref="H36:M36"/>
    <mergeCell ref="Q36:R36"/>
    <mergeCell ref="C31:H31"/>
    <mergeCell ref="J31:Y31"/>
    <mergeCell ref="AB31:AH31"/>
    <mergeCell ref="AK31:AZ31"/>
    <mergeCell ref="C33:H33"/>
    <mergeCell ref="D37:E37"/>
    <mergeCell ref="H37:M37"/>
    <mergeCell ref="Q37:R37"/>
    <mergeCell ref="B23:Y23"/>
    <mergeCell ref="B22:Y22"/>
    <mergeCell ref="C34:H34"/>
    <mergeCell ref="J34:Y34"/>
    <mergeCell ref="J33:Y33"/>
    <mergeCell ref="B26:Y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6"/>
  <sheetViews>
    <sheetView zoomScale="85" zoomScaleNormal="85" zoomScalePageLayoutView="0" workbookViewId="0" topLeftCell="A1">
      <selection activeCell="AK49" sqref="AK49:AZ49"/>
    </sheetView>
  </sheetViews>
  <sheetFormatPr defaultColWidth="0.85546875" defaultRowHeight="15"/>
  <cols>
    <col min="1" max="52" width="3.8515625" style="190" customWidth="1"/>
    <col min="53" max="16384" width="0.85546875" style="190" customWidth="1"/>
  </cols>
  <sheetData>
    <row r="1" spans="1:52" s="189" customFormat="1" ht="49.5" customHeight="1">
      <c r="A1" s="918" t="s">
        <v>492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</row>
    <row r="2" spans="1:52" s="189" customFormat="1" ht="1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</row>
    <row r="3" spans="1:53" ht="49.5" customHeight="1">
      <c r="A3" s="919" t="s">
        <v>683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127"/>
    </row>
    <row r="4" s="128" customFormat="1" ht="15" customHeight="1"/>
    <row r="5" spans="1:53" s="189" customFormat="1" ht="15" customHeight="1">
      <c r="A5" s="920" t="s">
        <v>280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1" t="s">
        <v>666</v>
      </c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182"/>
    </row>
    <row r="6" spans="1:53" s="128" customFormat="1" ht="15" customHeight="1">
      <c r="A6" s="920" t="s">
        <v>281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130" t="s">
        <v>282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ht="15" customHeight="1"/>
    <row r="8" spans="2:52" ht="20.25" customHeight="1">
      <c r="B8" s="217" t="s">
        <v>483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</row>
    <row r="9" spans="2:52" s="131" customFormat="1" ht="18" customHeight="1">
      <c r="B9" s="922" t="s">
        <v>479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132"/>
      <c r="AU9" s="132"/>
      <c r="AV9" s="132"/>
      <c r="AW9" s="132"/>
      <c r="AX9" s="132"/>
      <c r="AY9" s="132"/>
      <c r="AZ9" s="132"/>
    </row>
    <row r="10" s="131" customFormat="1" ht="7.5" customHeight="1"/>
    <row r="11" spans="2:52" s="131" customFormat="1" ht="24.75" customHeight="1">
      <c r="B11" s="906" t="s">
        <v>0</v>
      </c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7"/>
      <c r="Z11" s="905" t="s">
        <v>284</v>
      </c>
      <c r="AA11" s="906"/>
      <c r="AB11" s="907"/>
      <c r="AC11" s="917" t="s">
        <v>520</v>
      </c>
      <c r="AD11" s="803"/>
      <c r="AE11" s="803"/>
      <c r="AF11" s="803"/>
      <c r="AG11" s="803"/>
      <c r="AH11" s="803"/>
      <c r="AI11" s="803"/>
      <c r="AJ11" s="803"/>
      <c r="AK11" s="803"/>
      <c r="AL11" s="803"/>
      <c r="AM11" s="803"/>
      <c r="AN11" s="803"/>
      <c r="AO11" s="803"/>
      <c r="AP11" s="803"/>
      <c r="AQ11" s="803"/>
      <c r="AR11" s="803"/>
      <c r="AS11" s="803"/>
      <c r="AT11" s="803"/>
      <c r="AU11" s="803"/>
      <c r="AV11" s="803"/>
      <c r="AW11" s="803"/>
      <c r="AX11" s="803"/>
      <c r="AY11" s="803"/>
      <c r="AZ11" s="804"/>
    </row>
    <row r="12" spans="2:52" s="131" customFormat="1" ht="24.75" customHeight="1"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3"/>
      <c r="Z12" s="911"/>
      <c r="AA12" s="912"/>
      <c r="AB12" s="913"/>
      <c r="AC12" s="905" t="s">
        <v>605</v>
      </c>
      <c r="AD12" s="906"/>
      <c r="AE12" s="906"/>
      <c r="AF12" s="906"/>
      <c r="AG12" s="906"/>
      <c r="AH12" s="906"/>
      <c r="AI12" s="906"/>
      <c r="AJ12" s="907"/>
      <c r="AK12" s="945" t="s">
        <v>603</v>
      </c>
      <c r="AL12" s="945"/>
      <c r="AM12" s="945"/>
      <c r="AN12" s="945"/>
      <c r="AO12" s="945"/>
      <c r="AP12" s="945"/>
      <c r="AQ12" s="945"/>
      <c r="AR12" s="945"/>
      <c r="AS12" s="906" t="s">
        <v>620</v>
      </c>
      <c r="AT12" s="906"/>
      <c r="AU12" s="906"/>
      <c r="AV12" s="906"/>
      <c r="AW12" s="906"/>
      <c r="AX12" s="906"/>
      <c r="AY12" s="906"/>
      <c r="AZ12" s="907"/>
    </row>
    <row r="13" spans="2:52" s="131" customFormat="1" ht="24.75" customHeight="1">
      <c r="B13" s="915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6"/>
      <c r="Z13" s="914"/>
      <c r="AA13" s="915"/>
      <c r="AB13" s="916"/>
      <c r="AC13" s="914"/>
      <c r="AD13" s="915"/>
      <c r="AE13" s="915"/>
      <c r="AF13" s="915"/>
      <c r="AG13" s="915"/>
      <c r="AH13" s="915"/>
      <c r="AI13" s="915"/>
      <c r="AJ13" s="916"/>
      <c r="AK13" s="945"/>
      <c r="AL13" s="945"/>
      <c r="AM13" s="945"/>
      <c r="AN13" s="945"/>
      <c r="AO13" s="945"/>
      <c r="AP13" s="945"/>
      <c r="AQ13" s="945"/>
      <c r="AR13" s="945"/>
      <c r="AS13" s="915"/>
      <c r="AT13" s="915"/>
      <c r="AU13" s="915"/>
      <c r="AV13" s="915"/>
      <c r="AW13" s="915"/>
      <c r="AX13" s="915"/>
      <c r="AY13" s="915"/>
      <c r="AZ13" s="916"/>
    </row>
    <row r="14" spans="1:53" s="133" customFormat="1" ht="15" customHeight="1" thickBot="1">
      <c r="A14" s="244"/>
      <c r="B14" s="781">
        <v>1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  <c r="Z14" s="783" t="s">
        <v>35</v>
      </c>
      <c r="AA14" s="784"/>
      <c r="AB14" s="785"/>
      <c r="AC14" s="783" t="s">
        <v>36</v>
      </c>
      <c r="AD14" s="784"/>
      <c r="AE14" s="784"/>
      <c r="AF14" s="784"/>
      <c r="AG14" s="784"/>
      <c r="AH14" s="784"/>
      <c r="AI14" s="784"/>
      <c r="AJ14" s="785"/>
      <c r="AK14" s="783" t="s">
        <v>37</v>
      </c>
      <c r="AL14" s="784"/>
      <c r="AM14" s="784"/>
      <c r="AN14" s="784"/>
      <c r="AO14" s="784"/>
      <c r="AP14" s="784"/>
      <c r="AQ14" s="784"/>
      <c r="AR14" s="785"/>
      <c r="AS14" s="786" t="s">
        <v>286</v>
      </c>
      <c r="AT14" s="787"/>
      <c r="AU14" s="787"/>
      <c r="AV14" s="787"/>
      <c r="AW14" s="787"/>
      <c r="AX14" s="787"/>
      <c r="AY14" s="787"/>
      <c r="AZ14" s="788"/>
      <c r="BA14" s="134"/>
    </row>
    <row r="15" spans="1:52" s="135" customFormat="1" ht="31.5" customHeight="1">
      <c r="A15" s="245">
        <v>1</v>
      </c>
      <c r="B15" s="790" t="s">
        <v>371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1"/>
      <c r="Z15" s="792" t="s">
        <v>288</v>
      </c>
      <c r="AA15" s="793"/>
      <c r="AB15" s="794"/>
      <c r="AC15" s="994"/>
      <c r="AD15" s="995"/>
      <c r="AE15" s="995"/>
      <c r="AF15" s="995"/>
      <c r="AG15" s="995"/>
      <c r="AH15" s="995"/>
      <c r="AI15" s="995"/>
      <c r="AJ15" s="996"/>
      <c r="AK15" s="994"/>
      <c r="AL15" s="995"/>
      <c r="AM15" s="995"/>
      <c r="AN15" s="995"/>
      <c r="AO15" s="995"/>
      <c r="AP15" s="995"/>
      <c r="AQ15" s="995"/>
      <c r="AR15" s="996"/>
      <c r="AS15" s="994"/>
      <c r="AT15" s="995"/>
      <c r="AU15" s="995"/>
      <c r="AV15" s="995"/>
      <c r="AW15" s="995"/>
      <c r="AX15" s="995"/>
      <c r="AY15" s="995"/>
      <c r="AZ15" s="997"/>
    </row>
    <row r="16" spans="1:52" s="135" customFormat="1" ht="13.5" hidden="1">
      <c r="A16" s="245"/>
      <c r="B16" s="790" t="s">
        <v>1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1"/>
      <c r="Z16" s="796"/>
      <c r="AA16" s="797"/>
      <c r="AB16" s="798"/>
      <c r="AC16" s="862"/>
      <c r="AD16" s="863"/>
      <c r="AE16" s="863"/>
      <c r="AF16" s="863"/>
      <c r="AG16" s="863"/>
      <c r="AH16" s="863"/>
      <c r="AI16" s="863"/>
      <c r="AJ16" s="1068"/>
      <c r="AK16" s="862"/>
      <c r="AL16" s="863"/>
      <c r="AM16" s="863"/>
      <c r="AN16" s="863"/>
      <c r="AO16" s="863"/>
      <c r="AP16" s="863"/>
      <c r="AQ16" s="863"/>
      <c r="AR16" s="1068"/>
      <c r="AS16" s="862"/>
      <c r="AT16" s="863"/>
      <c r="AU16" s="863"/>
      <c r="AV16" s="863"/>
      <c r="AW16" s="863"/>
      <c r="AX16" s="863"/>
      <c r="AY16" s="863"/>
      <c r="AZ16" s="864"/>
    </row>
    <row r="17" spans="1:52" s="135" customFormat="1" ht="15" customHeight="1" hidden="1">
      <c r="A17" s="246" t="s">
        <v>19</v>
      </c>
      <c r="B17" s="790" t="s">
        <v>497</v>
      </c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0"/>
      <c r="Z17" s="796"/>
      <c r="AA17" s="797"/>
      <c r="AB17" s="798"/>
      <c r="AC17" s="862"/>
      <c r="AD17" s="863"/>
      <c r="AE17" s="863"/>
      <c r="AF17" s="863"/>
      <c r="AG17" s="863"/>
      <c r="AH17" s="863"/>
      <c r="AI17" s="863"/>
      <c r="AJ17" s="1068"/>
      <c r="AK17" s="862"/>
      <c r="AL17" s="863"/>
      <c r="AM17" s="863"/>
      <c r="AN17" s="863"/>
      <c r="AO17" s="863"/>
      <c r="AP17" s="863"/>
      <c r="AQ17" s="863"/>
      <c r="AR17" s="1068"/>
      <c r="AS17" s="862"/>
      <c r="AT17" s="863"/>
      <c r="AU17" s="863"/>
      <c r="AV17" s="863"/>
      <c r="AW17" s="863"/>
      <c r="AX17" s="863"/>
      <c r="AY17" s="863"/>
      <c r="AZ17" s="864"/>
    </row>
    <row r="18" spans="1:52" s="135" customFormat="1" ht="13.5" hidden="1">
      <c r="A18" s="246" t="s">
        <v>20</v>
      </c>
      <c r="B18" s="790" t="s">
        <v>498</v>
      </c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796"/>
      <c r="AA18" s="797"/>
      <c r="AB18" s="798"/>
      <c r="AC18" s="862"/>
      <c r="AD18" s="863"/>
      <c r="AE18" s="863"/>
      <c r="AF18" s="863"/>
      <c r="AG18" s="863"/>
      <c r="AH18" s="863"/>
      <c r="AI18" s="863"/>
      <c r="AJ18" s="1068"/>
      <c r="AK18" s="862"/>
      <c r="AL18" s="863"/>
      <c r="AM18" s="863"/>
      <c r="AN18" s="863"/>
      <c r="AO18" s="863"/>
      <c r="AP18" s="863"/>
      <c r="AQ18" s="863"/>
      <c r="AR18" s="1068"/>
      <c r="AS18" s="862"/>
      <c r="AT18" s="863"/>
      <c r="AU18" s="863"/>
      <c r="AV18" s="863"/>
      <c r="AW18" s="863"/>
      <c r="AX18" s="863"/>
      <c r="AY18" s="863"/>
      <c r="AZ18" s="864"/>
    </row>
    <row r="19" spans="1:52" s="135" customFormat="1" ht="18" customHeight="1" hidden="1">
      <c r="A19" s="246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1"/>
      <c r="Z19" s="796"/>
      <c r="AA19" s="797"/>
      <c r="AB19" s="798"/>
      <c r="AC19" s="862"/>
      <c r="AD19" s="863"/>
      <c r="AE19" s="863"/>
      <c r="AF19" s="863"/>
      <c r="AG19" s="863"/>
      <c r="AH19" s="863"/>
      <c r="AI19" s="863"/>
      <c r="AJ19" s="1068"/>
      <c r="AK19" s="862"/>
      <c r="AL19" s="863"/>
      <c r="AM19" s="863"/>
      <c r="AN19" s="863"/>
      <c r="AO19" s="863"/>
      <c r="AP19" s="863"/>
      <c r="AQ19" s="863"/>
      <c r="AR19" s="1068"/>
      <c r="AS19" s="862"/>
      <c r="AT19" s="863"/>
      <c r="AU19" s="863"/>
      <c r="AV19" s="863"/>
      <c r="AW19" s="863"/>
      <c r="AX19" s="863"/>
      <c r="AY19" s="863"/>
      <c r="AZ19" s="864"/>
    </row>
    <row r="20" spans="1:52" s="135" customFormat="1" ht="15" customHeight="1">
      <c r="A20" s="245">
        <v>2</v>
      </c>
      <c r="B20" s="790" t="s">
        <v>372</v>
      </c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6" t="s">
        <v>290</v>
      </c>
      <c r="AA20" s="797"/>
      <c r="AB20" s="798"/>
      <c r="AC20" s="862"/>
      <c r="AD20" s="863"/>
      <c r="AE20" s="863"/>
      <c r="AF20" s="863"/>
      <c r="AG20" s="863"/>
      <c r="AH20" s="863"/>
      <c r="AI20" s="863"/>
      <c r="AJ20" s="1068"/>
      <c r="AK20" s="862"/>
      <c r="AL20" s="863"/>
      <c r="AM20" s="863"/>
      <c r="AN20" s="863"/>
      <c r="AO20" s="863"/>
      <c r="AP20" s="863"/>
      <c r="AQ20" s="863"/>
      <c r="AR20" s="1068"/>
      <c r="AS20" s="862"/>
      <c r="AT20" s="863"/>
      <c r="AU20" s="863"/>
      <c r="AV20" s="863"/>
      <c r="AW20" s="863"/>
      <c r="AX20" s="863"/>
      <c r="AY20" s="863"/>
      <c r="AZ20" s="864"/>
    </row>
    <row r="21" spans="1:52" s="135" customFormat="1" ht="18" customHeight="1" hidden="1">
      <c r="A21" s="245"/>
      <c r="B21" s="790" t="s">
        <v>1</v>
      </c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1"/>
      <c r="Z21" s="796"/>
      <c r="AA21" s="797"/>
      <c r="AB21" s="798"/>
      <c r="AC21" s="862"/>
      <c r="AD21" s="863"/>
      <c r="AE21" s="863"/>
      <c r="AF21" s="863"/>
      <c r="AG21" s="863"/>
      <c r="AH21" s="863"/>
      <c r="AI21" s="863"/>
      <c r="AJ21" s="1068"/>
      <c r="AK21" s="862"/>
      <c r="AL21" s="863"/>
      <c r="AM21" s="863"/>
      <c r="AN21" s="863"/>
      <c r="AO21" s="863"/>
      <c r="AP21" s="863"/>
      <c r="AQ21" s="863"/>
      <c r="AR21" s="1068"/>
      <c r="AS21" s="862"/>
      <c r="AT21" s="863"/>
      <c r="AU21" s="863"/>
      <c r="AV21" s="863"/>
      <c r="AW21" s="863"/>
      <c r="AX21" s="863"/>
      <c r="AY21" s="863"/>
      <c r="AZ21" s="864"/>
    </row>
    <row r="22" spans="1:52" s="135" customFormat="1" ht="18" customHeight="1" hidden="1">
      <c r="A22" s="246" t="s">
        <v>21</v>
      </c>
      <c r="B22" s="789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1"/>
      <c r="Z22" s="796"/>
      <c r="AA22" s="797"/>
      <c r="AB22" s="798"/>
      <c r="AC22" s="862"/>
      <c r="AD22" s="863"/>
      <c r="AE22" s="863"/>
      <c r="AF22" s="863"/>
      <c r="AG22" s="863"/>
      <c r="AH22" s="863"/>
      <c r="AI22" s="863"/>
      <c r="AJ22" s="1068"/>
      <c r="AK22" s="862"/>
      <c r="AL22" s="863"/>
      <c r="AM22" s="863"/>
      <c r="AN22" s="863"/>
      <c r="AO22" s="863"/>
      <c r="AP22" s="863"/>
      <c r="AQ22" s="863"/>
      <c r="AR22" s="1068"/>
      <c r="AS22" s="862"/>
      <c r="AT22" s="863"/>
      <c r="AU22" s="863"/>
      <c r="AV22" s="863"/>
      <c r="AW22" s="863"/>
      <c r="AX22" s="863"/>
      <c r="AY22" s="863"/>
      <c r="AZ22" s="864"/>
    </row>
    <row r="23" spans="1:52" s="135" customFormat="1" ht="13.5" hidden="1">
      <c r="A23" s="246" t="s">
        <v>22</v>
      </c>
      <c r="B23" s="789"/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1"/>
      <c r="Z23" s="796"/>
      <c r="AA23" s="797"/>
      <c r="AB23" s="798"/>
      <c r="AC23" s="862"/>
      <c r="AD23" s="863"/>
      <c r="AE23" s="863"/>
      <c r="AF23" s="863"/>
      <c r="AG23" s="863"/>
      <c r="AH23" s="863"/>
      <c r="AI23" s="863"/>
      <c r="AJ23" s="1068"/>
      <c r="AK23" s="862"/>
      <c r="AL23" s="863"/>
      <c r="AM23" s="863"/>
      <c r="AN23" s="863"/>
      <c r="AO23" s="863"/>
      <c r="AP23" s="863"/>
      <c r="AQ23" s="863"/>
      <c r="AR23" s="1068"/>
      <c r="AS23" s="862"/>
      <c r="AT23" s="863"/>
      <c r="AU23" s="863"/>
      <c r="AV23" s="863"/>
      <c r="AW23" s="863"/>
      <c r="AX23" s="863"/>
      <c r="AY23" s="863"/>
      <c r="AZ23" s="864"/>
    </row>
    <row r="24" spans="1:52" s="135" customFormat="1" ht="13.5" hidden="1">
      <c r="A24" s="246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8"/>
      <c r="Z24" s="253"/>
      <c r="AA24" s="254"/>
      <c r="AB24" s="255"/>
      <c r="AC24" s="324"/>
      <c r="AD24" s="325"/>
      <c r="AE24" s="325"/>
      <c r="AF24" s="325"/>
      <c r="AG24" s="325"/>
      <c r="AH24" s="325"/>
      <c r="AI24" s="325"/>
      <c r="AJ24" s="326"/>
      <c r="AK24" s="324"/>
      <c r="AL24" s="325"/>
      <c r="AM24" s="325"/>
      <c r="AN24" s="325"/>
      <c r="AO24" s="325"/>
      <c r="AP24" s="325"/>
      <c r="AQ24" s="325"/>
      <c r="AR24" s="326"/>
      <c r="AS24" s="324"/>
      <c r="AT24" s="325"/>
      <c r="AU24" s="325"/>
      <c r="AV24" s="325"/>
      <c r="AW24" s="325"/>
      <c r="AX24" s="325"/>
      <c r="AY24" s="325"/>
      <c r="AZ24" s="327"/>
    </row>
    <row r="25" spans="1:52" s="135" customFormat="1" ht="23.25" customHeight="1">
      <c r="A25" s="245">
        <v>3</v>
      </c>
      <c r="B25" s="790" t="s">
        <v>484</v>
      </c>
      <c r="C25" s="790"/>
      <c r="D25" s="790"/>
      <c r="E25" s="790"/>
      <c r="F25" s="790"/>
      <c r="G25" s="790"/>
      <c r="H25" s="790"/>
      <c r="I25" s="790"/>
      <c r="J25" s="790"/>
      <c r="K25" s="790"/>
      <c r="L25" s="790"/>
      <c r="M25" s="790"/>
      <c r="N25" s="790"/>
      <c r="O25" s="790"/>
      <c r="P25" s="790"/>
      <c r="Q25" s="790"/>
      <c r="R25" s="790"/>
      <c r="S25" s="790"/>
      <c r="T25" s="790"/>
      <c r="U25" s="790"/>
      <c r="V25" s="790"/>
      <c r="W25" s="790"/>
      <c r="X25" s="790"/>
      <c r="Y25" s="791"/>
      <c r="Z25" s="1070" t="s">
        <v>292</v>
      </c>
      <c r="AA25" s="1071"/>
      <c r="AB25" s="1072"/>
      <c r="AC25" s="1073"/>
      <c r="AD25" s="1074"/>
      <c r="AE25" s="1074"/>
      <c r="AF25" s="1074"/>
      <c r="AG25" s="1074"/>
      <c r="AH25" s="1074"/>
      <c r="AI25" s="1074"/>
      <c r="AJ25" s="1075"/>
      <c r="AK25" s="1073"/>
      <c r="AL25" s="1074"/>
      <c r="AM25" s="1074"/>
      <c r="AN25" s="1074"/>
      <c r="AO25" s="1074"/>
      <c r="AP25" s="1074"/>
      <c r="AQ25" s="1074"/>
      <c r="AR25" s="1075"/>
      <c r="AS25" s="1073"/>
      <c r="AT25" s="1074"/>
      <c r="AU25" s="1074"/>
      <c r="AV25" s="1074"/>
      <c r="AW25" s="1074"/>
      <c r="AX25" s="1074"/>
      <c r="AY25" s="1074"/>
      <c r="AZ25" s="1076"/>
    </row>
    <row r="26" spans="1:52" s="135" customFormat="1" ht="13.5" hidden="1">
      <c r="A26" s="245"/>
      <c r="B26" s="790" t="s">
        <v>1</v>
      </c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0"/>
      <c r="U26" s="790"/>
      <c r="V26" s="790"/>
      <c r="W26" s="790"/>
      <c r="X26" s="790"/>
      <c r="Y26" s="791"/>
      <c r="Z26" s="796"/>
      <c r="AA26" s="797"/>
      <c r="AB26" s="798"/>
      <c r="AC26" s="862"/>
      <c r="AD26" s="863"/>
      <c r="AE26" s="863"/>
      <c r="AF26" s="863"/>
      <c r="AG26" s="863"/>
      <c r="AH26" s="863"/>
      <c r="AI26" s="863"/>
      <c r="AJ26" s="1068"/>
      <c r="AK26" s="862"/>
      <c r="AL26" s="863"/>
      <c r="AM26" s="863"/>
      <c r="AN26" s="863"/>
      <c r="AO26" s="863"/>
      <c r="AP26" s="863"/>
      <c r="AQ26" s="863"/>
      <c r="AR26" s="1068"/>
      <c r="AS26" s="862"/>
      <c r="AT26" s="863"/>
      <c r="AU26" s="863"/>
      <c r="AV26" s="863"/>
      <c r="AW26" s="863"/>
      <c r="AX26" s="863"/>
      <c r="AY26" s="863"/>
      <c r="AZ26" s="864"/>
    </row>
    <row r="27" spans="1:52" s="135" customFormat="1" ht="13.5" hidden="1">
      <c r="A27" s="382" t="s">
        <v>488</v>
      </c>
      <c r="B27" s="790" t="s">
        <v>476</v>
      </c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1"/>
      <c r="Z27" s="796"/>
      <c r="AA27" s="797"/>
      <c r="AB27" s="798"/>
      <c r="AC27" s="862"/>
      <c r="AD27" s="863"/>
      <c r="AE27" s="863"/>
      <c r="AF27" s="863"/>
      <c r="AG27" s="863"/>
      <c r="AH27" s="863"/>
      <c r="AI27" s="863"/>
      <c r="AJ27" s="1068"/>
      <c r="AK27" s="862"/>
      <c r="AL27" s="863"/>
      <c r="AM27" s="863"/>
      <c r="AN27" s="863"/>
      <c r="AO27" s="863"/>
      <c r="AP27" s="863"/>
      <c r="AQ27" s="863"/>
      <c r="AR27" s="1068"/>
      <c r="AS27" s="862"/>
      <c r="AT27" s="863"/>
      <c r="AU27" s="863"/>
      <c r="AV27" s="863"/>
      <c r="AW27" s="863"/>
      <c r="AX27" s="863"/>
      <c r="AY27" s="863"/>
      <c r="AZ27" s="864"/>
    </row>
    <row r="28" spans="1:52" s="135" customFormat="1" ht="13.5" hidden="1">
      <c r="A28" s="382" t="s">
        <v>489</v>
      </c>
      <c r="B28" s="790"/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790"/>
      <c r="U28" s="790"/>
      <c r="V28" s="790"/>
      <c r="W28" s="790"/>
      <c r="X28" s="790"/>
      <c r="Y28" s="791"/>
      <c r="Z28" s="796"/>
      <c r="AA28" s="797"/>
      <c r="AB28" s="798"/>
      <c r="AC28" s="862"/>
      <c r="AD28" s="863"/>
      <c r="AE28" s="863"/>
      <c r="AF28" s="863"/>
      <c r="AG28" s="863"/>
      <c r="AH28" s="863"/>
      <c r="AI28" s="863"/>
      <c r="AJ28" s="1068"/>
      <c r="AK28" s="862"/>
      <c r="AL28" s="863"/>
      <c r="AM28" s="863"/>
      <c r="AN28" s="863"/>
      <c r="AO28" s="863"/>
      <c r="AP28" s="863"/>
      <c r="AQ28" s="863"/>
      <c r="AR28" s="1068"/>
      <c r="AS28" s="862"/>
      <c r="AT28" s="863"/>
      <c r="AU28" s="863"/>
      <c r="AV28" s="863"/>
      <c r="AW28" s="863"/>
      <c r="AX28" s="863"/>
      <c r="AY28" s="863"/>
      <c r="AZ28" s="864"/>
    </row>
    <row r="29" spans="1:52" s="135" customFormat="1" ht="18" customHeight="1" hidden="1">
      <c r="A29" s="246"/>
      <c r="B29" s="790"/>
      <c r="C29" s="790"/>
      <c r="D29" s="790"/>
      <c r="E29" s="790"/>
      <c r="F29" s="790"/>
      <c r="G29" s="790"/>
      <c r="H29" s="790"/>
      <c r="I29" s="790"/>
      <c r="J29" s="790"/>
      <c r="K29" s="790"/>
      <c r="L29" s="790"/>
      <c r="M29" s="790"/>
      <c r="N29" s="790"/>
      <c r="O29" s="790"/>
      <c r="P29" s="790"/>
      <c r="Q29" s="790"/>
      <c r="R29" s="790"/>
      <c r="S29" s="790"/>
      <c r="T29" s="790"/>
      <c r="U29" s="790"/>
      <c r="V29" s="790"/>
      <c r="W29" s="790"/>
      <c r="X29" s="790"/>
      <c r="Y29" s="791"/>
      <c r="Z29" s="796"/>
      <c r="AA29" s="797"/>
      <c r="AB29" s="798"/>
      <c r="AC29" s="862"/>
      <c r="AD29" s="863"/>
      <c r="AE29" s="863"/>
      <c r="AF29" s="863"/>
      <c r="AG29" s="863"/>
      <c r="AH29" s="863"/>
      <c r="AI29" s="863"/>
      <c r="AJ29" s="1068"/>
      <c r="AK29" s="862"/>
      <c r="AL29" s="863"/>
      <c r="AM29" s="863"/>
      <c r="AN29" s="863"/>
      <c r="AO29" s="863"/>
      <c r="AP29" s="863"/>
      <c r="AQ29" s="863"/>
      <c r="AR29" s="1068"/>
      <c r="AS29" s="862"/>
      <c r="AT29" s="863"/>
      <c r="AU29" s="863"/>
      <c r="AV29" s="863"/>
      <c r="AW29" s="863"/>
      <c r="AX29" s="863"/>
      <c r="AY29" s="863"/>
      <c r="AZ29" s="864"/>
    </row>
    <row r="30" spans="1:52" s="135" customFormat="1" ht="13.5">
      <c r="A30" s="245">
        <v>4</v>
      </c>
      <c r="B30" s="790" t="s">
        <v>485</v>
      </c>
      <c r="C30" s="790"/>
      <c r="D30" s="790"/>
      <c r="E30" s="790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790"/>
      <c r="U30" s="790"/>
      <c r="V30" s="790"/>
      <c r="W30" s="790"/>
      <c r="X30" s="790"/>
      <c r="Y30" s="791"/>
      <c r="Z30" s="796" t="s">
        <v>294</v>
      </c>
      <c r="AA30" s="797"/>
      <c r="AB30" s="798"/>
      <c r="AC30" s="862"/>
      <c r="AD30" s="863"/>
      <c r="AE30" s="863"/>
      <c r="AF30" s="863"/>
      <c r="AG30" s="863"/>
      <c r="AH30" s="863"/>
      <c r="AI30" s="863"/>
      <c r="AJ30" s="1068"/>
      <c r="AK30" s="862"/>
      <c r="AL30" s="863"/>
      <c r="AM30" s="863"/>
      <c r="AN30" s="863"/>
      <c r="AO30" s="863"/>
      <c r="AP30" s="863"/>
      <c r="AQ30" s="863"/>
      <c r="AR30" s="1068"/>
      <c r="AS30" s="862"/>
      <c r="AT30" s="863"/>
      <c r="AU30" s="863"/>
      <c r="AV30" s="863"/>
      <c r="AW30" s="863"/>
      <c r="AX30" s="863"/>
      <c r="AY30" s="863"/>
      <c r="AZ30" s="864"/>
    </row>
    <row r="31" spans="1:52" s="135" customFormat="1" ht="18" customHeight="1" hidden="1">
      <c r="A31" s="245"/>
      <c r="B31" s="790" t="s">
        <v>1</v>
      </c>
      <c r="C31" s="790"/>
      <c r="D31" s="790"/>
      <c r="E31" s="790"/>
      <c r="F31" s="790"/>
      <c r="G31" s="790"/>
      <c r="H31" s="790"/>
      <c r="I31" s="790"/>
      <c r="J31" s="790"/>
      <c r="K31" s="790"/>
      <c r="L31" s="790"/>
      <c r="M31" s="790"/>
      <c r="N31" s="790"/>
      <c r="O31" s="790"/>
      <c r="P31" s="790"/>
      <c r="Q31" s="790"/>
      <c r="R31" s="790"/>
      <c r="S31" s="790"/>
      <c r="T31" s="790"/>
      <c r="U31" s="790"/>
      <c r="V31" s="790"/>
      <c r="W31" s="790"/>
      <c r="X31" s="790"/>
      <c r="Y31" s="791"/>
      <c r="Z31" s="796"/>
      <c r="AA31" s="797"/>
      <c r="AB31" s="798"/>
      <c r="AC31" s="862"/>
      <c r="AD31" s="863"/>
      <c r="AE31" s="863"/>
      <c r="AF31" s="863"/>
      <c r="AG31" s="863"/>
      <c r="AH31" s="863"/>
      <c r="AI31" s="863"/>
      <c r="AJ31" s="1068"/>
      <c r="AK31" s="862"/>
      <c r="AL31" s="863"/>
      <c r="AM31" s="863"/>
      <c r="AN31" s="863"/>
      <c r="AO31" s="863"/>
      <c r="AP31" s="863"/>
      <c r="AQ31" s="863"/>
      <c r="AR31" s="1068"/>
      <c r="AS31" s="862"/>
      <c r="AT31" s="863"/>
      <c r="AU31" s="863"/>
      <c r="AV31" s="863"/>
      <c r="AW31" s="863"/>
      <c r="AX31" s="863"/>
      <c r="AY31" s="863"/>
      <c r="AZ31" s="864"/>
    </row>
    <row r="32" spans="1:52" s="135" customFormat="1" ht="18" customHeight="1" hidden="1">
      <c r="A32" s="382" t="s">
        <v>490</v>
      </c>
      <c r="B32" s="789" t="s">
        <v>476</v>
      </c>
      <c r="C32" s="790"/>
      <c r="D32" s="790"/>
      <c r="E32" s="790"/>
      <c r="F32" s="790"/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790"/>
      <c r="U32" s="790"/>
      <c r="V32" s="790"/>
      <c r="W32" s="790"/>
      <c r="X32" s="790"/>
      <c r="Y32" s="791"/>
      <c r="Z32" s="796"/>
      <c r="AA32" s="797"/>
      <c r="AB32" s="798"/>
      <c r="AC32" s="862"/>
      <c r="AD32" s="863"/>
      <c r="AE32" s="863"/>
      <c r="AF32" s="863"/>
      <c r="AG32" s="863"/>
      <c r="AH32" s="863"/>
      <c r="AI32" s="863"/>
      <c r="AJ32" s="1068"/>
      <c r="AK32" s="862"/>
      <c r="AL32" s="863"/>
      <c r="AM32" s="863"/>
      <c r="AN32" s="863"/>
      <c r="AO32" s="863"/>
      <c r="AP32" s="863"/>
      <c r="AQ32" s="863"/>
      <c r="AR32" s="1068"/>
      <c r="AS32" s="862"/>
      <c r="AT32" s="863"/>
      <c r="AU32" s="863"/>
      <c r="AV32" s="863"/>
      <c r="AW32" s="863"/>
      <c r="AX32" s="863"/>
      <c r="AY32" s="863"/>
      <c r="AZ32" s="864"/>
    </row>
    <row r="33" spans="1:52" s="135" customFormat="1" ht="13.5" hidden="1">
      <c r="A33" s="382" t="s">
        <v>491</v>
      </c>
      <c r="B33" s="789"/>
      <c r="C33" s="790"/>
      <c r="D33" s="790"/>
      <c r="E33" s="790"/>
      <c r="F33" s="790"/>
      <c r="G33" s="790"/>
      <c r="H33" s="790"/>
      <c r="I33" s="790"/>
      <c r="J33" s="790"/>
      <c r="K33" s="790"/>
      <c r="L33" s="790"/>
      <c r="M33" s="790"/>
      <c r="N33" s="790"/>
      <c r="O33" s="790"/>
      <c r="P33" s="790"/>
      <c r="Q33" s="790"/>
      <c r="R33" s="790"/>
      <c r="S33" s="790"/>
      <c r="T33" s="790"/>
      <c r="U33" s="790"/>
      <c r="V33" s="790"/>
      <c r="W33" s="790"/>
      <c r="X33" s="790"/>
      <c r="Y33" s="791"/>
      <c r="Z33" s="796"/>
      <c r="AA33" s="797"/>
      <c r="AB33" s="798"/>
      <c r="AC33" s="862"/>
      <c r="AD33" s="863"/>
      <c r="AE33" s="863"/>
      <c r="AF33" s="863"/>
      <c r="AG33" s="863"/>
      <c r="AH33" s="863"/>
      <c r="AI33" s="863"/>
      <c r="AJ33" s="1068"/>
      <c r="AK33" s="862"/>
      <c r="AL33" s="863"/>
      <c r="AM33" s="863"/>
      <c r="AN33" s="863"/>
      <c r="AO33" s="863"/>
      <c r="AP33" s="863"/>
      <c r="AQ33" s="863"/>
      <c r="AR33" s="1068"/>
      <c r="AS33" s="862"/>
      <c r="AT33" s="863"/>
      <c r="AU33" s="863"/>
      <c r="AV33" s="863"/>
      <c r="AW33" s="863"/>
      <c r="AX33" s="863"/>
      <c r="AY33" s="863"/>
      <c r="AZ33" s="864"/>
    </row>
    <row r="34" spans="1:52" s="135" customFormat="1" ht="13.5" hidden="1">
      <c r="A34" s="246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8"/>
      <c r="Z34" s="249"/>
      <c r="AA34" s="250"/>
      <c r="AB34" s="251"/>
      <c r="AC34" s="328"/>
      <c r="AD34" s="329"/>
      <c r="AE34" s="329"/>
      <c r="AF34" s="329"/>
      <c r="AG34" s="329"/>
      <c r="AH34" s="329"/>
      <c r="AI34" s="329"/>
      <c r="AJ34" s="330"/>
      <c r="AK34" s="328"/>
      <c r="AL34" s="329"/>
      <c r="AM34" s="329"/>
      <c r="AN34" s="329"/>
      <c r="AO34" s="329"/>
      <c r="AP34" s="329"/>
      <c r="AQ34" s="329"/>
      <c r="AR34" s="330"/>
      <c r="AS34" s="328"/>
      <c r="AT34" s="329"/>
      <c r="AU34" s="329"/>
      <c r="AV34" s="329"/>
      <c r="AW34" s="329"/>
      <c r="AX34" s="329"/>
      <c r="AY34" s="329"/>
      <c r="AZ34" s="331"/>
    </row>
    <row r="35" spans="1:52" s="135" customFormat="1" ht="13.5">
      <c r="A35" s="245">
        <v>5</v>
      </c>
      <c r="B35" s="790" t="s">
        <v>486</v>
      </c>
      <c r="C35" s="790"/>
      <c r="D35" s="790"/>
      <c r="E35" s="790"/>
      <c r="F35" s="790"/>
      <c r="G35" s="790"/>
      <c r="H35" s="790"/>
      <c r="I35" s="790"/>
      <c r="J35" s="790"/>
      <c r="K35" s="790"/>
      <c r="L35" s="790"/>
      <c r="M35" s="790"/>
      <c r="N35" s="790"/>
      <c r="O35" s="790"/>
      <c r="P35" s="790"/>
      <c r="Q35" s="790"/>
      <c r="R35" s="790"/>
      <c r="S35" s="790"/>
      <c r="T35" s="790"/>
      <c r="U35" s="790"/>
      <c r="V35" s="790"/>
      <c r="W35" s="790"/>
      <c r="X35" s="790"/>
      <c r="Y35" s="791"/>
      <c r="Z35" s="796" t="s">
        <v>296</v>
      </c>
      <c r="AA35" s="797"/>
      <c r="AB35" s="798"/>
      <c r="AC35" s="862"/>
      <c r="AD35" s="863"/>
      <c r="AE35" s="863"/>
      <c r="AF35" s="863"/>
      <c r="AG35" s="863"/>
      <c r="AH35" s="863"/>
      <c r="AI35" s="863"/>
      <c r="AJ35" s="1068"/>
      <c r="AK35" s="862"/>
      <c r="AL35" s="863"/>
      <c r="AM35" s="863"/>
      <c r="AN35" s="863"/>
      <c r="AO35" s="863"/>
      <c r="AP35" s="863"/>
      <c r="AQ35" s="863"/>
      <c r="AR35" s="1068"/>
      <c r="AS35" s="862"/>
      <c r="AT35" s="863"/>
      <c r="AU35" s="863"/>
      <c r="AV35" s="863"/>
      <c r="AW35" s="863"/>
      <c r="AX35" s="863"/>
      <c r="AY35" s="863"/>
      <c r="AZ35" s="864"/>
    </row>
    <row r="36" spans="1:52" s="135" customFormat="1" ht="18" customHeight="1" hidden="1">
      <c r="A36" s="245"/>
      <c r="B36" s="790" t="s">
        <v>1</v>
      </c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790"/>
      <c r="U36" s="790"/>
      <c r="V36" s="790"/>
      <c r="W36" s="790"/>
      <c r="X36" s="790"/>
      <c r="Y36" s="791"/>
      <c r="Z36" s="796"/>
      <c r="AA36" s="797"/>
      <c r="AB36" s="798"/>
      <c r="AC36" s="862"/>
      <c r="AD36" s="863"/>
      <c r="AE36" s="863"/>
      <c r="AF36" s="863"/>
      <c r="AG36" s="863"/>
      <c r="AH36" s="863"/>
      <c r="AI36" s="863"/>
      <c r="AJ36" s="1068"/>
      <c r="AK36" s="862"/>
      <c r="AL36" s="863"/>
      <c r="AM36" s="863"/>
      <c r="AN36" s="863"/>
      <c r="AO36" s="863"/>
      <c r="AP36" s="863"/>
      <c r="AQ36" s="863"/>
      <c r="AR36" s="1068"/>
      <c r="AS36" s="862"/>
      <c r="AT36" s="863"/>
      <c r="AU36" s="863"/>
      <c r="AV36" s="863"/>
      <c r="AW36" s="863"/>
      <c r="AX36" s="863"/>
      <c r="AY36" s="863"/>
      <c r="AZ36" s="864"/>
    </row>
    <row r="37" spans="1:52" s="135" customFormat="1" ht="18" customHeight="1" hidden="1">
      <c r="A37" s="382" t="s">
        <v>621</v>
      </c>
      <c r="B37" s="789" t="s">
        <v>476</v>
      </c>
      <c r="C37" s="790"/>
      <c r="D37" s="790"/>
      <c r="E37" s="790"/>
      <c r="F37" s="790"/>
      <c r="G37" s="790"/>
      <c r="H37" s="790"/>
      <c r="I37" s="790"/>
      <c r="J37" s="790"/>
      <c r="K37" s="790"/>
      <c r="L37" s="790"/>
      <c r="M37" s="790"/>
      <c r="N37" s="790"/>
      <c r="O37" s="790"/>
      <c r="P37" s="790"/>
      <c r="Q37" s="790"/>
      <c r="R37" s="790"/>
      <c r="S37" s="790"/>
      <c r="T37" s="790"/>
      <c r="U37" s="790"/>
      <c r="V37" s="790"/>
      <c r="W37" s="790"/>
      <c r="X37" s="790"/>
      <c r="Y37" s="791"/>
      <c r="Z37" s="796"/>
      <c r="AA37" s="797"/>
      <c r="AB37" s="798"/>
      <c r="AC37" s="862"/>
      <c r="AD37" s="863"/>
      <c r="AE37" s="863"/>
      <c r="AF37" s="863"/>
      <c r="AG37" s="863"/>
      <c r="AH37" s="863"/>
      <c r="AI37" s="863"/>
      <c r="AJ37" s="1068"/>
      <c r="AK37" s="862"/>
      <c r="AL37" s="863"/>
      <c r="AM37" s="863"/>
      <c r="AN37" s="863"/>
      <c r="AO37" s="863"/>
      <c r="AP37" s="863"/>
      <c r="AQ37" s="863"/>
      <c r="AR37" s="1068"/>
      <c r="AS37" s="862"/>
      <c r="AT37" s="863"/>
      <c r="AU37" s="863"/>
      <c r="AV37" s="863"/>
      <c r="AW37" s="863"/>
      <c r="AX37" s="863"/>
      <c r="AY37" s="863"/>
      <c r="AZ37" s="864"/>
    </row>
    <row r="38" spans="1:52" s="135" customFormat="1" ht="13.5" hidden="1">
      <c r="A38" s="382" t="s">
        <v>622</v>
      </c>
      <c r="B38" s="789"/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790"/>
      <c r="U38" s="790"/>
      <c r="V38" s="790"/>
      <c r="W38" s="790"/>
      <c r="X38" s="790"/>
      <c r="Y38" s="791"/>
      <c r="Z38" s="796"/>
      <c r="AA38" s="797"/>
      <c r="AB38" s="798"/>
      <c r="AC38" s="862"/>
      <c r="AD38" s="863"/>
      <c r="AE38" s="863"/>
      <c r="AF38" s="863"/>
      <c r="AG38" s="863"/>
      <c r="AH38" s="863"/>
      <c r="AI38" s="863"/>
      <c r="AJ38" s="1068"/>
      <c r="AK38" s="862"/>
      <c r="AL38" s="863"/>
      <c r="AM38" s="863"/>
      <c r="AN38" s="863"/>
      <c r="AO38" s="863"/>
      <c r="AP38" s="863"/>
      <c r="AQ38" s="863"/>
      <c r="AR38" s="1068"/>
      <c r="AS38" s="862"/>
      <c r="AT38" s="863"/>
      <c r="AU38" s="863"/>
      <c r="AV38" s="863"/>
      <c r="AW38" s="863"/>
      <c r="AX38" s="863"/>
      <c r="AY38" s="863"/>
      <c r="AZ38" s="864"/>
    </row>
    <row r="39" spans="1:52" s="135" customFormat="1" ht="13.5" hidden="1">
      <c r="A39" s="246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8"/>
      <c r="Z39" s="249"/>
      <c r="AA39" s="250"/>
      <c r="AB39" s="251"/>
      <c r="AC39" s="328"/>
      <c r="AD39" s="329"/>
      <c r="AE39" s="329"/>
      <c r="AF39" s="329"/>
      <c r="AG39" s="329"/>
      <c r="AH39" s="329"/>
      <c r="AI39" s="329"/>
      <c r="AJ39" s="330"/>
      <c r="AK39" s="328"/>
      <c r="AL39" s="329"/>
      <c r="AM39" s="329"/>
      <c r="AN39" s="329"/>
      <c r="AO39" s="329"/>
      <c r="AP39" s="329"/>
      <c r="AQ39" s="329"/>
      <c r="AR39" s="330"/>
      <c r="AS39" s="328"/>
      <c r="AT39" s="329"/>
      <c r="AU39" s="329"/>
      <c r="AV39" s="329"/>
      <c r="AW39" s="329"/>
      <c r="AX39" s="329"/>
      <c r="AY39" s="329"/>
      <c r="AZ39" s="331"/>
    </row>
    <row r="40" spans="1:52" s="135" customFormat="1" ht="13.5">
      <c r="A40" s="245">
        <v>6</v>
      </c>
      <c r="B40" s="790" t="s">
        <v>487</v>
      </c>
      <c r="C40" s="790"/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790"/>
      <c r="P40" s="790"/>
      <c r="Q40" s="790"/>
      <c r="R40" s="790"/>
      <c r="S40" s="790"/>
      <c r="T40" s="790"/>
      <c r="U40" s="790"/>
      <c r="V40" s="790"/>
      <c r="W40" s="790"/>
      <c r="X40" s="790"/>
      <c r="Y40" s="791"/>
      <c r="Z40" s="796" t="s">
        <v>298</v>
      </c>
      <c r="AA40" s="797"/>
      <c r="AB40" s="798"/>
      <c r="AC40" s="862"/>
      <c r="AD40" s="863"/>
      <c r="AE40" s="863"/>
      <c r="AF40" s="863"/>
      <c r="AG40" s="863"/>
      <c r="AH40" s="863"/>
      <c r="AI40" s="863"/>
      <c r="AJ40" s="1068"/>
      <c r="AK40" s="862"/>
      <c r="AL40" s="863"/>
      <c r="AM40" s="863"/>
      <c r="AN40" s="863"/>
      <c r="AO40" s="863"/>
      <c r="AP40" s="863"/>
      <c r="AQ40" s="863"/>
      <c r="AR40" s="1068"/>
      <c r="AS40" s="862"/>
      <c r="AT40" s="863"/>
      <c r="AU40" s="863"/>
      <c r="AV40" s="863"/>
      <c r="AW40" s="863"/>
      <c r="AX40" s="863"/>
      <c r="AY40" s="863"/>
      <c r="AZ40" s="864"/>
    </row>
    <row r="41" spans="1:52" s="135" customFormat="1" ht="18" customHeight="1" hidden="1">
      <c r="A41" s="245"/>
      <c r="B41" s="790" t="s">
        <v>1</v>
      </c>
      <c r="C41" s="790"/>
      <c r="D41" s="790"/>
      <c r="E41" s="790"/>
      <c r="F41" s="790"/>
      <c r="G41" s="790"/>
      <c r="H41" s="790"/>
      <c r="I41" s="790"/>
      <c r="J41" s="790"/>
      <c r="K41" s="790"/>
      <c r="L41" s="790"/>
      <c r="M41" s="790"/>
      <c r="N41" s="790"/>
      <c r="O41" s="790"/>
      <c r="P41" s="790"/>
      <c r="Q41" s="790"/>
      <c r="R41" s="790"/>
      <c r="S41" s="790"/>
      <c r="T41" s="790"/>
      <c r="U41" s="790"/>
      <c r="V41" s="790"/>
      <c r="W41" s="790"/>
      <c r="X41" s="790"/>
      <c r="Y41" s="791"/>
      <c r="Z41" s="796"/>
      <c r="AA41" s="797"/>
      <c r="AB41" s="798"/>
      <c r="AC41" s="862"/>
      <c r="AD41" s="863"/>
      <c r="AE41" s="863"/>
      <c r="AF41" s="863"/>
      <c r="AG41" s="863"/>
      <c r="AH41" s="863"/>
      <c r="AI41" s="863"/>
      <c r="AJ41" s="1068"/>
      <c r="AK41" s="862"/>
      <c r="AL41" s="863"/>
      <c r="AM41" s="863"/>
      <c r="AN41" s="863"/>
      <c r="AO41" s="863"/>
      <c r="AP41" s="863"/>
      <c r="AQ41" s="863"/>
      <c r="AR41" s="1068"/>
      <c r="AS41" s="862"/>
      <c r="AT41" s="863"/>
      <c r="AU41" s="863"/>
      <c r="AV41" s="863"/>
      <c r="AW41" s="863"/>
      <c r="AX41" s="863"/>
      <c r="AY41" s="863"/>
      <c r="AZ41" s="864"/>
    </row>
    <row r="42" spans="1:52" s="135" customFormat="1" ht="18" customHeight="1" hidden="1">
      <c r="A42" s="382" t="s">
        <v>623</v>
      </c>
      <c r="B42" s="789" t="s">
        <v>476</v>
      </c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0"/>
      <c r="N42" s="790"/>
      <c r="O42" s="790"/>
      <c r="P42" s="790"/>
      <c r="Q42" s="790"/>
      <c r="R42" s="790"/>
      <c r="S42" s="790"/>
      <c r="T42" s="790"/>
      <c r="U42" s="790"/>
      <c r="V42" s="790"/>
      <c r="W42" s="790"/>
      <c r="X42" s="790"/>
      <c r="Y42" s="791"/>
      <c r="Z42" s="796"/>
      <c r="AA42" s="797"/>
      <c r="AB42" s="798"/>
      <c r="AC42" s="862"/>
      <c r="AD42" s="863"/>
      <c r="AE42" s="863"/>
      <c r="AF42" s="863"/>
      <c r="AG42" s="863"/>
      <c r="AH42" s="863"/>
      <c r="AI42" s="863"/>
      <c r="AJ42" s="1068"/>
      <c r="AK42" s="862"/>
      <c r="AL42" s="863"/>
      <c r="AM42" s="863"/>
      <c r="AN42" s="863"/>
      <c r="AO42" s="863"/>
      <c r="AP42" s="863"/>
      <c r="AQ42" s="863"/>
      <c r="AR42" s="1068"/>
      <c r="AS42" s="862"/>
      <c r="AT42" s="863"/>
      <c r="AU42" s="863"/>
      <c r="AV42" s="863"/>
      <c r="AW42" s="863"/>
      <c r="AX42" s="863"/>
      <c r="AY42" s="863"/>
      <c r="AZ42" s="864"/>
    </row>
    <row r="43" spans="1:52" s="135" customFormat="1" ht="13.5" hidden="1">
      <c r="A43" s="382" t="s">
        <v>624</v>
      </c>
      <c r="B43" s="789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0"/>
      <c r="X43" s="790"/>
      <c r="Y43" s="791"/>
      <c r="Z43" s="796"/>
      <c r="AA43" s="797"/>
      <c r="AB43" s="798"/>
      <c r="AC43" s="862"/>
      <c r="AD43" s="863"/>
      <c r="AE43" s="863"/>
      <c r="AF43" s="863"/>
      <c r="AG43" s="863"/>
      <c r="AH43" s="863"/>
      <c r="AI43" s="863"/>
      <c r="AJ43" s="1068"/>
      <c r="AK43" s="862"/>
      <c r="AL43" s="863"/>
      <c r="AM43" s="863"/>
      <c r="AN43" s="863"/>
      <c r="AO43" s="863"/>
      <c r="AP43" s="863"/>
      <c r="AQ43" s="863"/>
      <c r="AR43" s="1068"/>
      <c r="AS43" s="862"/>
      <c r="AT43" s="863"/>
      <c r="AU43" s="863"/>
      <c r="AV43" s="863"/>
      <c r="AW43" s="863"/>
      <c r="AX43" s="863"/>
      <c r="AY43" s="863"/>
      <c r="AZ43" s="864"/>
    </row>
    <row r="44" spans="1:52" s="135" customFormat="1" ht="13.5" hidden="1">
      <c r="A44" s="246"/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8"/>
      <c r="Z44" s="249"/>
      <c r="AA44" s="250"/>
      <c r="AB44" s="251"/>
      <c r="AC44" s="328"/>
      <c r="AD44" s="329"/>
      <c r="AE44" s="329"/>
      <c r="AF44" s="329"/>
      <c r="AG44" s="329"/>
      <c r="AH44" s="329"/>
      <c r="AI44" s="329"/>
      <c r="AJ44" s="330"/>
      <c r="AK44" s="328"/>
      <c r="AL44" s="329"/>
      <c r="AM44" s="329"/>
      <c r="AN44" s="329"/>
      <c r="AO44" s="329"/>
      <c r="AP44" s="329"/>
      <c r="AQ44" s="329"/>
      <c r="AR44" s="330"/>
      <c r="AS44" s="328"/>
      <c r="AT44" s="329"/>
      <c r="AU44" s="329"/>
      <c r="AV44" s="329"/>
      <c r="AW44" s="329"/>
      <c r="AX44" s="329"/>
      <c r="AY44" s="329"/>
      <c r="AZ44" s="331"/>
    </row>
    <row r="45" spans="2:52" s="135" customFormat="1" ht="18" customHeight="1" thickBot="1">
      <c r="B45" s="806" t="s">
        <v>8</v>
      </c>
      <c r="C45" s="807"/>
      <c r="D45" s="807"/>
      <c r="E45" s="807"/>
      <c r="F45" s="807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07"/>
      <c r="S45" s="807"/>
      <c r="T45" s="807"/>
      <c r="U45" s="807"/>
      <c r="V45" s="807"/>
      <c r="W45" s="807"/>
      <c r="X45" s="807"/>
      <c r="Y45" s="808"/>
      <c r="Z45" s="809"/>
      <c r="AA45" s="810"/>
      <c r="AB45" s="811"/>
      <c r="AC45" s="884"/>
      <c r="AD45" s="885"/>
      <c r="AE45" s="885"/>
      <c r="AF45" s="885"/>
      <c r="AG45" s="885"/>
      <c r="AH45" s="885"/>
      <c r="AI45" s="885"/>
      <c r="AJ45" s="1069"/>
      <c r="AK45" s="884"/>
      <c r="AL45" s="885"/>
      <c r="AM45" s="885"/>
      <c r="AN45" s="885"/>
      <c r="AO45" s="885"/>
      <c r="AP45" s="885"/>
      <c r="AQ45" s="885"/>
      <c r="AR45" s="1069"/>
      <c r="AS45" s="884"/>
      <c r="AT45" s="885"/>
      <c r="AU45" s="885"/>
      <c r="AV45" s="885"/>
      <c r="AW45" s="885"/>
      <c r="AX45" s="885"/>
      <c r="AY45" s="885"/>
      <c r="AZ45" s="886"/>
    </row>
    <row r="46" spans="2:52" s="131" customFormat="1" ht="15" customHeight="1">
      <c r="B46" s="137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</row>
    <row r="47" spans="1:53" s="131" customFormat="1" ht="19.5" customHeight="1">
      <c r="A47" s="135"/>
      <c r="B47" s="150"/>
      <c r="C47" s="150"/>
      <c r="D47" s="150"/>
      <c r="E47" s="150"/>
      <c r="F47" s="150"/>
      <c r="G47" s="150"/>
      <c r="H47" s="150"/>
      <c r="I47" s="150"/>
      <c r="J47" s="191"/>
      <c r="K47" s="191"/>
      <c r="L47" s="191"/>
      <c r="M47" s="191"/>
      <c r="N47" s="191"/>
      <c r="O47" s="191"/>
      <c r="P47" s="191"/>
      <c r="Q47" s="191"/>
      <c r="R47" s="151"/>
      <c r="S47" s="151"/>
      <c r="T47" s="151"/>
      <c r="U47" s="151"/>
      <c r="V47" s="151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</row>
    <row r="48" spans="1:53" s="131" customFormat="1" ht="19.5" customHeight="1">
      <c r="A48" s="135"/>
      <c r="B48" s="150"/>
      <c r="C48" s="150"/>
      <c r="D48" s="150"/>
      <c r="E48" s="150"/>
      <c r="F48" s="150"/>
      <c r="G48" s="150"/>
      <c r="H48" s="150"/>
      <c r="I48" s="150"/>
      <c r="J48" s="191"/>
      <c r="K48" s="191"/>
      <c r="L48" s="191"/>
      <c r="M48" s="191"/>
      <c r="N48" s="191"/>
      <c r="O48" s="191"/>
      <c r="P48" s="191"/>
      <c r="Q48" s="191"/>
      <c r="R48" s="151"/>
      <c r="S48" s="151"/>
      <c r="T48" s="151"/>
      <c r="U48" s="151"/>
      <c r="V48" s="151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</row>
    <row r="49" spans="1:52" s="154" customFormat="1" ht="18" customHeight="1">
      <c r="A49" s="135"/>
      <c r="B49" s="152"/>
      <c r="C49" s="1017" t="s">
        <v>344</v>
      </c>
      <c r="D49" s="1017"/>
      <c r="E49" s="1017"/>
      <c r="F49" s="1017"/>
      <c r="G49" s="1017"/>
      <c r="H49" s="1017"/>
      <c r="I49" s="192"/>
      <c r="J49" s="1018" t="s">
        <v>678</v>
      </c>
      <c r="K49" s="1019"/>
      <c r="L49" s="1019"/>
      <c r="M49" s="1019"/>
      <c r="N49" s="1019"/>
      <c r="O49" s="1019"/>
      <c r="P49" s="1019"/>
      <c r="Q49" s="1019"/>
      <c r="R49" s="1019"/>
      <c r="S49" s="1019"/>
      <c r="T49" s="1019"/>
      <c r="U49" s="1019"/>
      <c r="V49" s="1019"/>
      <c r="W49" s="1019"/>
      <c r="X49" s="1019"/>
      <c r="Y49" s="1019"/>
      <c r="Z49" s="192"/>
      <c r="AA49" s="192"/>
      <c r="AB49" s="1018"/>
      <c r="AC49" s="1019"/>
      <c r="AD49" s="1019"/>
      <c r="AE49" s="1019"/>
      <c r="AF49" s="1019"/>
      <c r="AG49" s="1019"/>
      <c r="AH49" s="1019"/>
      <c r="AI49" s="135"/>
      <c r="AJ49" s="135"/>
      <c r="AK49" s="1019" t="s">
        <v>674</v>
      </c>
      <c r="AL49" s="1019"/>
      <c r="AM49" s="1019"/>
      <c r="AN49" s="1019"/>
      <c r="AO49" s="1019"/>
      <c r="AP49" s="1019"/>
      <c r="AQ49" s="1019"/>
      <c r="AR49" s="1019"/>
      <c r="AS49" s="1019"/>
      <c r="AT49" s="1019"/>
      <c r="AU49" s="1019"/>
      <c r="AV49" s="1019"/>
      <c r="AW49" s="1019"/>
      <c r="AX49" s="1019"/>
      <c r="AY49" s="1019"/>
      <c r="AZ49" s="1019"/>
    </row>
    <row r="50" spans="1:52" s="154" customFormat="1" ht="18" customHeight="1">
      <c r="A50" s="135"/>
      <c r="B50" s="152"/>
      <c r="C50" s="1017" t="s">
        <v>345</v>
      </c>
      <c r="D50" s="1017"/>
      <c r="E50" s="1017"/>
      <c r="F50" s="1017"/>
      <c r="G50" s="1017"/>
      <c r="H50" s="1017"/>
      <c r="I50" s="192"/>
      <c r="J50" s="1026" t="s">
        <v>346</v>
      </c>
      <c r="K50" s="1026"/>
      <c r="L50" s="1026"/>
      <c r="M50" s="1026"/>
      <c r="N50" s="1026"/>
      <c r="O50" s="1026"/>
      <c r="P50" s="1026"/>
      <c r="Q50" s="1026"/>
      <c r="R50" s="1026"/>
      <c r="S50" s="1026"/>
      <c r="T50" s="1026"/>
      <c r="U50" s="1026"/>
      <c r="V50" s="1026"/>
      <c r="W50" s="1026"/>
      <c r="X50" s="1026"/>
      <c r="Y50" s="1026"/>
      <c r="Z50" s="155"/>
      <c r="AA50" s="155"/>
      <c r="AB50" s="1026" t="s">
        <v>4</v>
      </c>
      <c r="AC50" s="1026"/>
      <c r="AD50" s="1026"/>
      <c r="AE50" s="1026"/>
      <c r="AF50" s="1026"/>
      <c r="AG50" s="1026"/>
      <c r="AH50" s="1026"/>
      <c r="AI50" s="156"/>
      <c r="AJ50" s="156"/>
      <c r="AK50" s="1026" t="s">
        <v>5</v>
      </c>
      <c r="AL50" s="1026"/>
      <c r="AM50" s="1026"/>
      <c r="AN50" s="1026"/>
      <c r="AO50" s="1026"/>
      <c r="AP50" s="1026"/>
      <c r="AQ50" s="1026"/>
      <c r="AR50" s="1026"/>
      <c r="AS50" s="1026"/>
      <c r="AT50" s="1026"/>
      <c r="AU50" s="1026"/>
      <c r="AV50" s="1026"/>
      <c r="AW50" s="1026"/>
      <c r="AX50" s="1026"/>
      <c r="AY50" s="1026"/>
      <c r="AZ50" s="1026"/>
    </row>
    <row r="51" spans="1:52" s="154" customFormat="1" ht="18" customHeight="1">
      <c r="A51" s="131"/>
      <c r="B51" s="152"/>
      <c r="C51" s="192"/>
      <c r="D51" s="192"/>
      <c r="E51" s="192"/>
      <c r="F51" s="192"/>
      <c r="G51" s="192"/>
      <c r="H51" s="192"/>
      <c r="I51" s="192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6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</row>
    <row r="52" spans="2:52" s="154" customFormat="1" ht="18" customHeight="1">
      <c r="B52" s="152"/>
      <c r="C52" s="1017" t="s">
        <v>6</v>
      </c>
      <c r="D52" s="1017"/>
      <c r="E52" s="1017"/>
      <c r="F52" s="1017"/>
      <c r="G52" s="1017"/>
      <c r="H52" s="1017"/>
      <c r="I52" s="192"/>
      <c r="J52" s="1020" t="s">
        <v>679</v>
      </c>
      <c r="K52" s="1021"/>
      <c r="L52" s="1021"/>
      <c r="M52" s="1021"/>
      <c r="N52" s="1021"/>
      <c r="O52" s="1021"/>
      <c r="P52" s="1021"/>
      <c r="Q52" s="1021"/>
      <c r="R52" s="1021"/>
      <c r="S52" s="1021"/>
      <c r="T52" s="1021"/>
      <c r="U52" s="1021"/>
      <c r="V52" s="1021"/>
      <c r="W52" s="1021"/>
      <c r="X52" s="1021"/>
      <c r="Y52" s="1021"/>
      <c r="Z52" s="155"/>
      <c r="AA52" s="155"/>
      <c r="AB52" s="1020" t="s">
        <v>675</v>
      </c>
      <c r="AC52" s="1021"/>
      <c r="AD52" s="1021"/>
      <c r="AE52" s="1021"/>
      <c r="AF52" s="1021"/>
      <c r="AG52" s="1021"/>
      <c r="AH52" s="1021"/>
      <c r="AI52" s="1021"/>
      <c r="AJ52" s="1021"/>
      <c r="AK52" s="1021"/>
      <c r="AL52" s="1021"/>
      <c r="AM52" s="1021"/>
      <c r="AN52" s="1021"/>
      <c r="AO52" s="156"/>
      <c r="AP52" s="156"/>
      <c r="AQ52" s="1022" t="s">
        <v>680</v>
      </c>
      <c r="AR52" s="1023"/>
      <c r="AS52" s="1023"/>
      <c r="AT52" s="1023"/>
      <c r="AU52" s="1023"/>
      <c r="AV52" s="1023"/>
      <c r="AW52" s="1023"/>
      <c r="AX52" s="1023"/>
      <c r="AY52" s="1023"/>
      <c r="AZ52" s="1023"/>
    </row>
    <row r="53" spans="2:52" s="154" customFormat="1" ht="18" customHeight="1">
      <c r="B53" s="152"/>
      <c r="C53" s="1031"/>
      <c r="D53" s="1031"/>
      <c r="E53" s="1031"/>
      <c r="F53" s="1031"/>
      <c r="G53" s="1031"/>
      <c r="H53" s="1031"/>
      <c r="I53" s="192"/>
      <c r="J53" s="1026" t="s">
        <v>346</v>
      </c>
      <c r="K53" s="1026"/>
      <c r="L53" s="1026"/>
      <c r="M53" s="1026"/>
      <c r="N53" s="1026"/>
      <c r="O53" s="1026"/>
      <c r="P53" s="1026"/>
      <c r="Q53" s="1026"/>
      <c r="R53" s="1026"/>
      <c r="S53" s="1026"/>
      <c r="T53" s="1026"/>
      <c r="U53" s="1026"/>
      <c r="V53" s="1026"/>
      <c r="W53" s="1026"/>
      <c r="X53" s="1026"/>
      <c r="Y53" s="1026"/>
      <c r="Z53" s="155"/>
      <c r="AA53" s="155"/>
      <c r="AB53" s="1026" t="s">
        <v>347</v>
      </c>
      <c r="AC53" s="1026"/>
      <c r="AD53" s="1026"/>
      <c r="AE53" s="1026"/>
      <c r="AF53" s="1026"/>
      <c r="AG53" s="1026"/>
      <c r="AH53" s="1026"/>
      <c r="AI53" s="1026"/>
      <c r="AJ53" s="1026"/>
      <c r="AK53" s="1026"/>
      <c r="AL53" s="1026"/>
      <c r="AM53" s="1026"/>
      <c r="AN53" s="1026"/>
      <c r="AO53" s="156"/>
      <c r="AP53" s="156"/>
      <c r="AQ53" s="1026" t="s">
        <v>348</v>
      </c>
      <c r="AR53" s="1026"/>
      <c r="AS53" s="1026"/>
      <c r="AT53" s="1026"/>
      <c r="AU53" s="1026"/>
      <c r="AV53" s="1026"/>
      <c r="AW53" s="1026"/>
      <c r="AX53" s="1026"/>
      <c r="AY53" s="1026"/>
      <c r="AZ53" s="1026"/>
    </row>
    <row r="54" spans="2:52" s="154" customFormat="1" ht="18" customHeight="1">
      <c r="B54" s="152"/>
      <c r="C54" s="192"/>
      <c r="D54" s="192"/>
      <c r="E54" s="192"/>
      <c r="F54" s="192"/>
      <c r="G54" s="192"/>
      <c r="H54" s="192"/>
      <c r="I54" s="192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92"/>
      <c r="AA54" s="192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35"/>
      <c r="AP54" s="135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</row>
    <row r="55" spans="2:53" s="154" customFormat="1" ht="18" customHeight="1">
      <c r="B55" s="135"/>
      <c r="C55" s="158" t="s">
        <v>51</v>
      </c>
      <c r="D55" s="1027" t="s">
        <v>662</v>
      </c>
      <c r="E55" s="1028"/>
      <c r="F55" s="192" t="s">
        <v>51</v>
      </c>
      <c r="G55" s="193"/>
      <c r="H55" s="1027" t="s">
        <v>663</v>
      </c>
      <c r="I55" s="1028"/>
      <c r="J55" s="1028"/>
      <c r="K55" s="1028"/>
      <c r="L55" s="1028"/>
      <c r="M55" s="1028"/>
      <c r="N55" s="160"/>
      <c r="O55" s="161"/>
      <c r="P55" s="162">
        <v>20</v>
      </c>
      <c r="Q55" s="1029">
        <v>20</v>
      </c>
      <c r="R55" s="1029"/>
      <c r="S55" s="192" t="s">
        <v>27</v>
      </c>
      <c r="T55" s="160"/>
      <c r="U55" s="160"/>
      <c r="V55" s="160"/>
      <c r="W55" s="160"/>
      <c r="X55" s="135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35"/>
      <c r="AW55" s="135"/>
      <c r="AX55" s="135"/>
      <c r="AY55" s="135"/>
      <c r="AZ55" s="135"/>
      <c r="BA55" s="135"/>
    </row>
    <row r="56" spans="1:18" s="135" customFormat="1" ht="18" customHeight="1">
      <c r="A56" s="154"/>
      <c r="D56" s="1030"/>
      <c r="E56" s="1030"/>
      <c r="H56" s="1030"/>
      <c r="I56" s="1030"/>
      <c r="J56" s="1030"/>
      <c r="K56" s="1030"/>
      <c r="L56" s="1030"/>
      <c r="M56" s="1030"/>
      <c r="Q56" s="1030"/>
      <c r="R56" s="1030"/>
    </row>
  </sheetData>
  <sheetProtection/>
  <mergeCells count="174">
    <mergeCell ref="A1:AZ1"/>
    <mergeCell ref="A3:AZ3"/>
    <mergeCell ref="A5:K5"/>
    <mergeCell ref="L5:AZ5"/>
    <mergeCell ref="A6:K6"/>
    <mergeCell ref="B9:AS9"/>
    <mergeCell ref="B11:Y13"/>
    <mergeCell ref="Z11:AB13"/>
    <mergeCell ref="AC11:AZ11"/>
    <mergeCell ref="AC12:AJ13"/>
    <mergeCell ref="AK12:AR13"/>
    <mergeCell ref="AS12:AZ13"/>
    <mergeCell ref="B14:Y14"/>
    <mergeCell ref="Z14:AB14"/>
    <mergeCell ref="AC14:AJ14"/>
    <mergeCell ref="AK14:AR14"/>
    <mergeCell ref="AS14:AZ14"/>
    <mergeCell ref="B25:Y25"/>
    <mergeCell ref="Z25:AB25"/>
    <mergeCell ref="AC25:AJ25"/>
    <mergeCell ref="AK25:AR25"/>
    <mergeCell ref="AS25:AZ25"/>
    <mergeCell ref="B26:Y26"/>
    <mergeCell ref="Z26:AB26"/>
    <mergeCell ref="AC26:AJ26"/>
    <mergeCell ref="AK26:AR26"/>
    <mergeCell ref="AS26:AZ26"/>
    <mergeCell ref="B27:Y27"/>
    <mergeCell ref="Z27:AB27"/>
    <mergeCell ref="AC27:AJ27"/>
    <mergeCell ref="AK27:AR27"/>
    <mergeCell ref="AS27:AZ27"/>
    <mergeCell ref="B28:Y28"/>
    <mergeCell ref="Z28:AB28"/>
    <mergeCell ref="AC28:AJ28"/>
    <mergeCell ref="AK28:AR28"/>
    <mergeCell ref="AS28:AZ28"/>
    <mergeCell ref="B29:Y29"/>
    <mergeCell ref="Z29:AB29"/>
    <mergeCell ref="AC29:AJ29"/>
    <mergeCell ref="AK29:AR29"/>
    <mergeCell ref="AS29:AZ29"/>
    <mergeCell ref="B30:Y30"/>
    <mergeCell ref="Z30:AB30"/>
    <mergeCell ref="AC30:AJ30"/>
    <mergeCell ref="AK30:AR30"/>
    <mergeCell ref="AS30:AZ30"/>
    <mergeCell ref="B31:Y31"/>
    <mergeCell ref="Z31:AB31"/>
    <mergeCell ref="AC31:AJ31"/>
    <mergeCell ref="AK31:AR31"/>
    <mergeCell ref="AS31:AZ31"/>
    <mergeCell ref="B32:Y32"/>
    <mergeCell ref="Z32:AB32"/>
    <mergeCell ref="AC32:AJ32"/>
    <mergeCell ref="AK32:AR32"/>
    <mergeCell ref="AS32:AZ32"/>
    <mergeCell ref="B33:Y33"/>
    <mergeCell ref="Z33:AB33"/>
    <mergeCell ref="AC33:AJ33"/>
    <mergeCell ref="AK33:AR33"/>
    <mergeCell ref="AS33:AZ33"/>
    <mergeCell ref="B45:Y45"/>
    <mergeCell ref="Z45:AB45"/>
    <mergeCell ref="AC45:AJ45"/>
    <mergeCell ref="AK45:AR45"/>
    <mergeCell ref="AS45:AZ45"/>
    <mergeCell ref="C49:H49"/>
    <mergeCell ref="J49:Y49"/>
    <mergeCell ref="AB49:AH49"/>
    <mergeCell ref="AK49:AZ49"/>
    <mergeCell ref="AB50:AH50"/>
    <mergeCell ref="AK50:AZ50"/>
    <mergeCell ref="C52:H52"/>
    <mergeCell ref="J52:Y52"/>
    <mergeCell ref="AB52:AN52"/>
    <mergeCell ref="AQ52:AZ52"/>
    <mergeCell ref="B40:Y40"/>
    <mergeCell ref="C53:H53"/>
    <mergeCell ref="J53:Y53"/>
    <mergeCell ref="AB53:AN53"/>
    <mergeCell ref="AQ53:AZ53"/>
    <mergeCell ref="D55:E55"/>
    <mergeCell ref="H55:M55"/>
    <mergeCell ref="Q55:R55"/>
    <mergeCell ref="C50:H50"/>
    <mergeCell ref="J50:Y50"/>
    <mergeCell ref="AK36:AR36"/>
    <mergeCell ref="AS36:AZ36"/>
    <mergeCell ref="D56:E56"/>
    <mergeCell ref="H56:M56"/>
    <mergeCell ref="Q56:R56"/>
    <mergeCell ref="B35:Y35"/>
    <mergeCell ref="Z35:AB35"/>
    <mergeCell ref="AC35:AJ35"/>
    <mergeCell ref="B37:Y37"/>
    <mergeCell ref="Z37:AB37"/>
    <mergeCell ref="B38:Y38"/>
    <mergeCell ref="Z38:AB38"/>
    <mergeCell ref="AC38:AJ38"/>
    <mergeCell ref="AK38:AR38"/>
    <mergeCell ref="AS38:AZ38"/>
    <mergeCell ref="AK35:AR35"/>
    <mergeCell ref="AS35:AZ35"/>
    <mergeCell ref="B36:Y36"/>
    <mergeCell ref="Z36:AB36"/>
    <mergeCell ref="AC36:AJ36"/>
    <mergeCell ref="Z41:AB41"/>
    <mergeCell ref="AC41:AJ41"/>
    <mergeCell ref="AK41:AR41"/>
    <mergeCell ref="AS41:AZ41"/>
    <mergeCell ref="AK37:AR37"/>
    <mergeCell ref="AS37:AZ37"/>
    <mergeCell ref="AC37:AJ37"/>
    <mergeCell ref="B43:Y43"/>
    <mergeCell ref="Z43:AB43"/>
    <mergeCell ref="AC43:AJ43"/>
    <mergeCell ref="AK43:AR43"/>
    <mergeCell ref="AS43:AZ43"/>
    <mergeCell ref="Z40:AB40"/>
    <mergeCell ref="AC40:AJ40"/>
    <mergeCell ref="AK40:AR40"/>
    <mergeCell ref="AS40:AZ40"/>
    <mergeCell ref="B41:Y41"/>
    <mergeCell ref="B16:Y16"/>
    <mergeCell ref="Z16:AB16"/>
    <mergeCell ref="AC16:AJ16"/>
    <mergeCell ref="AK16:AR16"/>
    <mergeCell ref="AS16:AZ16"/>
    <mergeCell ref="B42:Y42"/>
    <mergeCell ref="Z42:AB42"/>
    <mergeCell ref="AC42:AJ42"/>
    <mergeCell ref="AK42:AR42"/>
    <mergeCell ref="AS42:AZ42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22:Y22"/>
    <mergeCell ref="Z22:AB22"/>
    <mergeCell ref="AC22:AJ22"/>
    <mergeCell ref="AK22:AR22"/>
    <mergeCell ref="AS22:AZ22"/>
    <mergeCell ref="B19:Y19"/>
    <mergeCell ref="Z19:AB19"/>
    <mergeCell ref="AC19:AJ19"/>
    <mergeCell ref="AK19:AR19"/>
    <mergeCell ref="AS19:AZ19"/>
    <mergeCell ref="B23:Y23"/>
    <mergeCell ref="Z23:AB23"/>
    <mergeCell ref="AC23:AJ23"/>
    <mergeCell ref="AK23:AR23"/>
    <mergeCell ref="AS23:AZ23"/>
    <mergeCell ref="B21:Y21"/>
    <mergeCell ref="Z21:AB21"/>
    <mergeCell ref="AC21:AJ21"/>
    <mergeCell ref="AK21:AR21"/>
    <mergeCell ref="AS21:AZ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E34"/>
  <sheetViews>
    <sheetView zoomScalePageLayoutView="0" workbookViewId="0" topLeftCell="F13">
      <selection activeCell="AQ31" sqref="AQ31:AZ31"/>
    </sheetView>
  </sheetViews>
  <sheetFormatPr defaultColWidth="0.85546875" defaultRowHeight="15"/>
  <cols>
    <col min="1" max="10" width="3.8515625" style="126" customWidth="1"/>
    <col min="11" max="11" width="2.140625" style="126" customWidth="1"/>
    <col min="12" max="15" width="3.8515625" style="126" customWidth="1"/>
    <col min="16" max="16" width="5.57421875" style="126" customWidth="1"/>
    <col min="17" max="27" width="3.8515625" style="126" customWidth="1"/>
    <col min="28" max="28" width="5.140625" style="126" customWidth="1"/>
    <col min="29" max="40" width="3.8515625" style="126" customWidth="1"/>
    <col min="41" max="41" width="6.421875" style="126" customWidth="1"/>
    <col min="42" max="52" width="3.8515625" style="126" customWidth="1"/>
    <col min="53" max="16384" width="0.85546875" style="126" customWidth="1"/>
  </cols>
  <sheetData>
    <row r="1" spans="1:52" s="180" customFormat="1" ht="49.5" customHeight="1">
      <c r="A1" s="918" t="s">
        <v>494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</row>
    <row r="2" spans="1:52" s="180" customFormat="1" ht="18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1090"/>
      <c r="AP2" s="1090"/>
      <c r="AQ2" s="1090"/>
      <c r="AR2" s="1090"/>
      <c r="AS2" s="1090"/>
      <c r="AT2" s="1090"/>
      <c r="AU2" s="1090"/>
      <c r="AV2" s="1090"/>
      <c r="AW2" s="1090"/>
      <c r="AX2" s="1090"/>
      <c r="AY2" s="1090"/>
      <c r="AZ2" s="1090"/>
    </row>
    <row r="3" spans="1:53" s="180" customFormat="1" ht="37.5" customHeight="1">
      <c r="A3" s="919" t="s">
        <v>625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183"/>
    </row>
    <row r="4" spans="1:52" s="184" customFormat="1" ht="1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</row>
    <row r="5" spans="1:53" s="180" customFormat="1" ht="15" customHeight="1">
      <c r="A5" s="920" t="s">
        <v>280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1" t="s">
        <v>666</v>
      </c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182"/>
    </row>
    <row r="6" spans="1:53" s="128" customFormat="1" ht="15" customHeight="1">
      <c r="A6" s="920" t="s">
        <v>281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130" t="s">
        <v>367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ht="15" customHeight="1"/>
    <row r="8" spans="2:52" s="190" customFormat="1" ht="20.25" customHeight="1">
      <c r="B8" s="217" t="s">
        <v>493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</row>
    <row r="9" spans="2:52" s="131" customFormat="1" ht="18" customHeight="1">
      <c r="B9" s="922" t="s">
        <v>553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132"/>
      <c r="AU9" s="132"/>
      <c r="AV9" s="132"/>
      <c r="AW9" s="132"/>
      <c r="AX9" s="132"/>
      <c r="AY9" s="132"/>
      <c r="AZ9" s="132"/>
    </row>
    <row r="10" s="131" customFormat="1" ht="7.5" customHeight="1"/>
    <row r="11" spans="1:57" s="142" customFormat="1" ht="49.5" customHeight="1">
      <c r="A11" s="140"/>
      <c r="B11" s="905" t="s">
        <v>0</v>
      </c>
      <c r="C11" s="906"/>
      <c r="D11" s="906"/>
      <c r="E11" s="906"/>
      <c r="F11" s="906"/>
      <c r="G11" s="906"/>
      <c r="H11" s="906"/>
      <c r="I11" s="906"/>
      <c r="J11" s="906"/>
      <c r="K11" s="907"/>
      <c r="L11" s="905" t="s">
        <v>38</v>
      </c>
      <c r="M11" s="907"/>
      <c r="N11" s="917" t="s">
        <v>626</v>
      </c>
      <c r="O11" s="803"/>
      <c r="P11" s="803"/>
      <c r="Q11" s="803"/>
      <c r="R11" s="803"/>
      <c r="S11" s="803"/>
      <c r="T11" s="803"/>
      <c r="U11" s="803"/>
      <c r="V11" s="803"/>
      <c r="W11" s="803"/>
      <c r="X11" s="803"/>
      <c r="Y11" s="804"/>
      <c r="Z11" s="917" t="s">
        <v>627</v>
      </c>
      <c r="AA11" s="803"/>
      <c r="AB11" s="803"/>
      <c r="AC11" s="803"/>
      <c r="AD11" s="803"/>
      <c r="AE11" s="803"/>
      <c r="AF11" s="803"/>
      <c r="AG11" s="803"/>
      <c r="AH11" s="803"/>
      <c r="AI11" s="803"/>
      <c r="AJ11" s="803"/>
      <c r="AK11" s="804"/>
      <c r="AL11" s="945" t="s">
        <v>628</v>
      </c>
      <c r="AM11" s="945"/>
      <c r="AN11" s="945"/>
      <c r="AO11" s="945"/>
      <c r="AP11" s="945"/>
      <c r="AQ11" s="945"/>
      <c r="AR11" s="945"/>
      <c r="AS11" s="945"/>
      <c r="AT11" s="945"/>
      <c r="AU11" s="945"/>
      <c r="AV11" s="945"/>
      <c r="AW11" s="945"/>
      <c r="AX11" s="141"/>
      <c r="AY11" s="141"/>
      <c r="AZ11" s="141"/>
      <c r="BA11" s="141"/>
      <c r="BB11" s="141"/>
      <c r="BC11" s="141"/>
      <c r="BD11" s="140"/>
      <c r="BE11" s="140"/>
    </row>
    <row r="12" spans="1:57" s="142" customFormat="1" ht="49.5" customHeight="1">
      <c r="A12" s="140"/>
      <c r="B12" s="914"/>
      <c r="C12" s="915"/>
      <c r="D12" s="915"/>
      <c r="E12" s="915"/>
      <c r="F12" s="915"/>
      <c r="G12" s="915"/>
      <c r="H12" s="915"/>
      <c r="I12" s="915"/>
      <c r="J12" s="915"/>
      <c r="K12" s="916"/>
      <c r="L12" s="914"/>
      <c r="M12" s="916"/>
      <c r="N12" s="917" t="s">
        <v>551</v>
      </c>
      <c r="O12" s="803"/>
      <c r="P12" s="803"/>
      <c r="Q12" s="804"/>
      <c r="R12" s="917" t="s">
        <v>550</v>
      </c>
      <c r="S12" s="803"/>
      <c r="T12" s="803"/>
      <c r="U12" s="804"/>
      <c r="V12" s="917" t="s">
        <v>552</v>
      </c>
      <c r="W12" s="803"/>
      <c r="X12" s="803"/>
      <c r="Y12" s="804"/>
      <c r="Z12" s="917" t="s">
        <v>551</v>
      </c>
      <c r="AA12" s="803"/>
      <c r="AB12" s="803"/>
      <c r="AC12" s="804"/>
      <c r="AD12" s="917" t="s">
        <v>550</v>
      </c>
      <c r="AE12" s="803"/>
      <c r="AF12" s="803"/>
      <c r="AG12" s="804"/>
      <c r="AH12" s="917" t="s">
        <v>552</v>
      </c>
      <c r="AI12" s="803"/>
      <c r="AJ12" s="803"/>
      <c r="AK12" s="804"/>
      <c r="AL12" s="917" t="s">
        <v>551</v>
      </c>
      <c r="AM12" s="803"/>
      <c r="AN12" s="803"/>
      <c r="AO12" s="804"/>
      <c r="AP12" s="917" t="s">
        <v>550</v>
      </c>
      <c r="AQ12" s="803"/>
      <c r="AR12" s="803"/>
      <c r="AS12" s="804"/>
      <c r="AT12" s="917" t="s">
        <v>552</v>
      </c>
      <c r="AU12" s="803"/>
      <c r="AV12" s="803"/>
      <c r="AW12" s="804"/>
      <c r="AX12" s="143"/>
      <c r="AY12" s="143"/>
      <c r="AZ12" s="143"/>
      <c r="BA12" s="141"/>
      <c r="BB12" s="141"/>
      <c r="BC12" s="141"/>
      <c r="BD12" s="140"/>
      <c r="BE12" s="140"/>
    </row>
    <row r="13" spans="2:57" s="142" customFormat="1" ht="15" thickBot="1">
      <c r="B13" s="986">
        <v>1</v>
      </c>
      <c r="C13" s="987"/>
      <c r="D13" s="987"/>
      <c r="E13" s="987"/>
      <c r="F13" s="987"/>
      <c r="G13" s="987"/>
      <c r="H13" s="987"/>
      <c r="I13" s="987"/>
      <c r="J13" s="987"/>
      <c r="K13" s="988"/>
      <c r="L13" s="989">
        <v>2</v>
      </c>
      <c r="M13" s="991"/>
      <c r="N13" s="905">
        <v>3</v>
      </c>
      <c r="O13" s="906"/>
      <c r="P13" s="906"/>
      <c r="Q13" s="907"/>
      <c r="R13" s="905">
        <v>4</v>
      </c>
      <c r="S13" s="906"/>
      <c r="T13" s="906"/>
      <c r="U13" s="907"/>
      <c r="V13" s="905">
        <v>5</v>
      </c>
      <c r="W13" s="906"/>
      <c r="X13" s="906"/>
      <c r="Y13" s="907"/>
      <c r="Z13" s="905">
        <v>6</v>
      </c>
      <c r="AA13" s="906"/>
      <c r="AB13" s="906"/>
      <c r="AC13" s="907"/>
      <c r="AD13" s="905">
        <v>7</v>
      </c>
      <c r="AE13" s="906"/>
      <c r="AF13" s="906"/>
      <c r="AG13" s="907"/>
      <c r="AH13" s="905">
        <v>8</v>
      </c>
      <c r="AI13" s="906"/>
      <c r="AJ13" s="906"/>
      <c r="AK13" s="907"/>
      <c r="AL13" s="905">
        <v>9</v>
      </c>
      <c r="AM13" s="906"/>
      <c r="AN13" s="906"/>
      <c r="AO13" s="907"/>
      <c r="AP13" s="905">
        <v>10</v>
      </c>
      <c r="AQ13" s="906"/>
      <c r="AR13" s="906"/>
      <c r="AS13" s="907"/>
      <c r="AT13" s="954">
        <v>11</v>
      </c>
      <c r="AU13" s="813"/>
      <c r="AV13" s="813"/>
      <c r="AW13" s="814"/>
      <c r="AX13" s="134"/>
      <c r="AY13" s="134"/>
      <c r="AZ13" s="134"/>
      <c r="BA13" s="134"/>
      <c r="BB13" s="134"/>
      <c r="BC13" s="134"/>
      <c r="BD13" s="140"/>
      <c r="BE13" s="140"/>
    </row>
    <row r="14" spans="1:57" s="142" customFormat="1" ht="24" customHeight="1">
      <c r="A14" s="140"/>
      <c r="B14" s="1009" t="s">
        <v>547</v>
      </c>
      <c r="C14" s="955"/>
      <c r="D14" s="955"/>
      <c r="E14" s="955"/>
      <c r="F14" s="955"/>
      <c r="G14" s="955"/>
      <c r="H14" s="955"/>
      <c r="I14" s="955"/>
      <c r="J14" s="955"/>
      <c r="K14" s="956"/>
      <c r="L14" s="957" t="s">
        <v>288</v>
      </c>
      <c r="M14" s="958"/>
      <c r="N14" s="853"/>
      <c r="O14" s="854"/>
      <c r="P14" s="854"/>
      <c r="Q14" s="855"/>
      <c r="R14" s="853"/>
      <c r="S14" s="854"/>
      <c r="T14" s="854"/>
      <c r="U14" s="855"/>
      <c r="V14" s="853"/>
      <c r="W14" s="854"/>
      <c r="X14" s="854"/>
      <c r="Y14" s="855"/>
      <c r="Z14" s="853"/>
      <c r="AA14" s="854"/>
      <c r="AB14" s="854"/>
      <c r="AC14" s="855"/>
      <c r="AD14" s="853"/>
      <c r="AE14" s="854"/>
      <c r="AF14" s="854"/>
      <c r="AG14" s="855"/>
      <c r="AH14" s="853"/>
      <c r="AI14" s="854"/>
      <c r="AJ14" s="854"/>
      <c r="AK14" s="855"/>
      <c r="AL14" s="853"/>
      <c r="AM14" s="854"/>
      <c r="AN14" s="854"/>
      <c r="AO14" s="855"/>
      <c r="AP14" s="853"/>
      <c r="AQ14" s="854"/>
      <c r="AR14" s="854"/>
      <c r="AS14" s="855"/>
      <c r="AT14" s="853"/>
      <c r="AU14" s="854"/>
      <c r="AV14" s="854"/>
      <c r="AW14" s="1089"/>
      <c r="AX14" s="134"/>
      <c r="AY14" s="134"/>
      <c r="AZ14" s="134"/>
      <c r="BA14" s="134"/>
      <c r="BB14" s="134"/>
      <c r="BC14" s="134"/>
      <c r="BD14" s="140"/>
      <c r="BE14" s="140"/>
    </row>
    <row r="15" spans="1:57" s="142" customFormat="1" ht="18" customHeight="1" hidden="1">
      <c r="A15" s="140"/>
      <c r="B15" s="1009"/>
      <c r="C15" s="955"/>
      <c r="D15" s="955"/>
      <c r="E15" s="955"/>
      <c r="F15" s="955"/>
      <c r="G15" s="955"/>
      <c r="H15" s="955"/>
      <c r="I15" s="955"/>
      <c r="J15" s="955"/>
      <c r="K15" s="956"/>
      <c r="L15" s="962"/>
      <c r="M15" s="963"/>
      <c r="N15" s="827"/>
      <c r="O15" s="828"/>
      <c r="P15" s="828"/>
      <c r="Q15" s="829"/>
      <c r="R15" s="827"/>
      <c r="S15" s="828"/>
      <c r="T15" s="828"/>
      <c r="U15" s="829"/>
      <c r="V15" s="827"/>
      <c r="W15" s="828"/>
      <c r="X15" s="828"/>
      <c r="Y15" s="829"/>
      <c r="Z15" s="827"/>
      <c r="AA15" s="828"/>
      <c r="AB15" s="828"/>
      <c r="AC15" s="829"/>
      <c r="AD15" s="827"/>
      <c r="AE15" s="828"/>
      <c r="AF15" s="828"/>
      <c r="AG15" s="829"/>
      <c r="AH15" s="827"/>
      <c r="AI15" s="828"/>
      <c r="AJ15" s="828"/>
      <c r="AK15" s="829"/>
      <c r="AL15" s="827"/>
      <c r="AM15" s="828"/>
      <c r="AN15" s="828"/>
      <c r="AO15" s="829"/>
      <c r="AP15" s="827"/>
      <c r="AQ15" s="828"/>
      <c r="AR15" s="828"/>
      <c r="AS15" s="829"/>
      <c r="AT15" s="827"/>
      <c r="AU15" s="828"/>
      <c r="AV15" s="828"/>
      <c r="AW15" s="1088"/>
      <c r="AX15" s="134"/>
      <c r="AY15" s="134"/>
      <c r="AZ15" s="134"/>
      <c r="BA15" s="134"/>
      <c r="BB15" s="134"/>
      <c r="BC15" s="134"/>
      <c r="BD15" s="140"/>
      <c r="BE15" s="140"/>
    </row>
    <row r="16" spans="1:57" s="142" customFormat="1" ht="18" customHeight="1">
      <c r="A16" s="140"/>
      <c r="B16" s="830" t="s">
        <v>548</v>
      </c>
      <c r="C16" s="1077"/>
      <c r="D16" s="1077"/>
      <c r="E16" s="1077"/>
      <c r="F16" s="1077"/>
      <c r="G16" s="1077"/>
      <c r="H16" s="1077"/>
      <c r="I16" s="1077"/>
      <c r="J16" s="1077"/>
      <c r="K16" s="1078"/>
      <c r="L16" s="962" t="s">
        <v>290</v>
      </c>
      <c r="M16" s="963"/>
      <c r="N16" s="827"/>
      <c r="O16" s="828"/>
      <c r="P16" s="828"/>
      <c r="Q16" s="829"/>
      <c r="R16" s="827"/>
      <c r="S16" s="828"/>
      <c r="T16" s="828"/>
      <c r="U16" s="829"/>
      <c r="V16" s="827"/>
      <c r="W16" s="828"/>
      <c r="X16" s="828"/>
      <c r="Y16" s="829"/>
      <c r="Z16" s="361"/>
      <c r="AA16" s="362"/>
      <c r="AB16" s="362"/>
      <c r="AC16" s="363"/>
      <c r="AD16" s="827"/>
      <c r="AE16" s="828"/>
      <c r="AF16" s="828"/>
      <c r="AG16" s="829"/>
      <c r="AH16" s="361"/>
      <c r="AI16" s="362"/>
      <c r="AJ16" s="362"/>
      <c r="AK16" s="363"/>
      <c r="AL16" s="361"/>
      <c r="AM16" s="362"/>
      <c r="AN16" s="362"/>
      <c r="AO16" s="363"/>
      <c r="AP16" s="827"/>
      <c r="AQ16" s="828"/>
      <c r="AR16" s="828"/>
      <c r="AS16" s="829"/>
      <c r="AT16" s="361"/>
      <c r="AU16" s="362"/>
      <c r="AV16" s="362"/>
      <c r="AW16" s="364"/>
      <c r="AX16" s="134"/>
      <c r="AY16" s="134"/>
      <c r="AZ16" s="134"/>
      <c r="BA16" s="134"/>
      <c r="BB16" s="134"/>
      <c r="BC16" s="134"/>
      <c r="BD16" s="140"/>
      <c r="BE16" s="140"/>
    </row>
    <row r="17" spans="1:57" s="142" customFormat="1" ht="18" customHeight="1" hidden="1">
      <c r="A17" s="140"/>
      <c r="B17" s="1009"/>
      <c r="C17" s="955"/>
      <c r="D17" s="955"/>
      <c r="E17" s="955"/>
      <c r="F17" s="955"/>
      <c r="G17" s="955"/>
      <c r="H17" s="955"/>
      <c r="I17" s="955"/>
      <c r="J17" s="955"/>
      <c r="K17" s="956"/>
      <c r="L17" s="962"/>
      <c r="M17" s="963"/>
      <c r="N17" s="827"/>
      <c r="O17" s="828"/>
      <c r="P17" s="828"/>
      <c r="Q17" s="829"/>
      <c r="R17" s="827"/>
      <c r="S17" s="828"/>
      <c r="T17" s="828"/>
      <c r="U17" s="829"/>
      <c r="V17" s="827"/>
      <c r="W17" s="828"/>
      <c r="X17" s="828"/>
      <c r="Y17" s="829"/>
      <c r="Z17" s="827"/>
      <c r="AA17" s="828"/>
      <c r="AB17" s="828"/>
      <c r="AC17" s="829"/>
      <c r="AD17" s="827"/>
      <c r="AE17" s="828"/>
      <c r="AF17" s="828"/>
      <c r="AG17" s="829"/>
      <c r="AH17" s="827"/>
      <c r="AI17" s="828"/>
      <c r="AJ17" s="828"/>
      <c r="AK17" s="829"/>
      <c r="AL17" s="827"/>
      <c r="AM17" s="828"/>
      <c r="AN17" s="828"/>
      <c r="AO17" s="829"/>
      <c r="AP17" s="827"/>
      <c r="AQ17" s="828"/>
      <c r="AR17" s="828"/>
      <c r="AS17" s="829"/>
      <c r="AT17" s="827"/>
      <c r="AU17" s="828"/>
      <c r="AV17" s="828"/>
      <c r="AW17" s="1088"/>
      <c r="AX17" s="134"/>
      <c r="AY17" s="134"/>
      <c r="AZ17" s="134"/>
      <c r="BA17" s="134"/>
      <c r="BB17" s="134"/>
      <c r="BC17" s="134"/>
      <c r="BD17" s="140"/>
      <c r="BE17" s="140"/>
    </row>
    <row r="18" spans="1:57" s="142" customFormat="1" ht="18" customHeight="1">
      <c r="A18" s="140"/>
      <c r="B18" s="1009" t="s">
        <v>549</v>
      </c>
      <c r="C18" s="1079"/>
      <c r="D18" s="1079"/>
      <c r="E18" s="1079"/>
      <c r="F18" s="1079"/>
      <c r="G18" s="1079"/>
      <c r="H18" s="1079"/>
      <c r="I18" s="1079"/>
      <c r="J18" s="1079"/>
      <c r="K18" s="1080"/>
      <c r="L18" s="962" t="s">
        <v>292</v>
      </c>
      <c r="M18" s="963"/>
      <c r="N18" s="365"/>
      <c r="O18" s="366"/>
      <c r="P18" s="366"/>
      <c r="Q18" s="367"/>
      <c r="R18" s="827"/>
      <c r="S18" s="828"/>
      <c r="T18" s="828"/>
      <c r="U18" s="829"/>
      <c r="V18" s="827"/>
      <c r="W18" s="828"/>
      <c r="X18" s="828"/>
      <c r="Y18" s="829"/>
      <c r="Z18" s="365"/>
      <c r="AA18" s="366"/>
      <c r="AB18" s="366"/>
      <c r="AC18" s="367"/>
      <c r="AD18" s="827"/>
      <c r="AE18" s="828"/>
      <c r="AF18" s="828"/>
      <c r="AG18" s="829"/>
      <c r="AH18" s="365"/>
      <c r="AI18" s="366"/>
      <c r="AJ18" s="366"/>
      <c r="AK18" s="367"/>
      <c r="AL18" s="365"/>
      <c r="AM18" s="366"/>
      <c r="AN18" s="366"/>
      <c r="AO18" s="367"/>
      <c r="AP18" s="827"/>
      <c r="AQ18" s="828"/>
      <c r="AR18" s="828"/>
      <c r="AS18" s="829"/>
      <c r="AT18" s="365"/>
      <c r="AU18" s="366"/>
      <c r="AV18" s="366"/>
      <c r="AW18" s="368"/>
      <c r="AX18" s="134"/>
      <c r="AY18" s="134"/>
      <c r="AZ18" s="134"/>
      <c r="BA18" s="134"/>
      <c r="BB18" s="134"/>
      <c r="BC18" s="134"/>
      <c r="BD18" s="140"/>
      <c r="BE18" s="140"/>
    </row>
    <row r="19" spans="1:57" s="142" customFormat="1" ht="14.25" hidden="1">
      <c r="A19" s="140"/>
      <c r="B19" s="1009" t="s">
        <v>1</v>
      </c>
      <c r="C19" s="955"/>
      <c r="D19" s="955"/>
      <c r="E19" s="955"/>
      <c r="F19" s="955"/>
      <c r="G19" s="955"/>
      <c r="H19" s="955"/>
      <c r="I19" s="955"/>
      <c r="J19" s="955"/>
      <c r="K19" s="956"/>
      <c r="L19" s="962"/>
      <c r="M19" s="963"/>
      <c r="N19" s="827"/>
      <c r="O19" s="828"/>
      <c r="P19" s="828"/>
      <c r="Q19" s="829"/>
      <c r="R19" s="827"/>
      <c r="S19" s="828"/>
      <c r="T19" s="828"/>
      <c r="U19" s="829"/>
      <c r="V19" s="827"/>
      <c r="W19" s="828"/>
      <c r="X19" s="828"/>
      <c r="Y19" s="829"/>
      <c r="Z19" s="827"/>
      <c r="AA19" s="828"/>
      <c r="AB19" s="828"/>
      <c r="AC19" s="829"/>
      <c r="AD19" s="827"/>
      <c r="AE19" s="828"/>
      <c r="AF19" s="828"/>
      <c r="AG19" s="829"/>
      <c r="AH19" s="827"/>
      <c r="AI19" s="828"/>
      <c r="AJ19" s="828"/>
      <c r="AK19" s="829"/>
      <c r="AL19" s="827"/>
      <c r="AM19" s="828"/>
      <c r="AN19" s="828"/>
      <c r="AO19" s="829"/>
      <c r="AP19" s="827"/>
      <c r="AQ19" s="828"/>
      <c r="AR19" s="828"/>
      <c r="AS19" s="829"/>
      <c r="AT19" s="827"/>
      <c r="AU19" s="828"/>
      <c r="AV19" s="828"/>
      <c r="AW19" s="1088"/>
      <c r="AX19" s="134"/>
      <c r="AY19" s="134"/>
      <c r="AZ19" s="134"/>
      <c r="BA19" s="134"/>
      <c r="BB19" s="134"/>
      <c r="BC19" s="134"/>
      <c r="BD19" s="140"/>
      <c r="BE19" s="140"/>
    </row>
    <row r="20" spans="1:57" s="142" customFormat="1" ht="14.25" hidden="1">
      <c r="A20" s="140"/>
      <c r="B20" s="1009"/>
      <c r="C20" s="955"/>
      <c r="D20" s="955"/>
      <c r="E20" s="955"/>
      <c r="F20" s="955"/>
      <c r="G20" s="955"/>
      <c r="H20" s="955"/>
      <c r="I20" s="955"/>
      <c r="J20" s="955"/>
      <c r="K20" s="956"/>
      <c r="L20" s="256"/>
      <c r="M20" s="257"/>
      <c r="N20" s="365"/>
      <c r="O20" s="366"/>
      <c r="P20" s="366"/>
      <c r="Q20" s="367"/>
      <c r="R20" s="827"/>
      <c r="S20" s="828"/>
      <c r="T20" s="828"/>
      <c r="U20" s="829"/>
      <c r="V20" s="827"/>
      <c r="W20" s="828"/>
      <c r="X20" s="828"/>
      <c r="Y20" s="829"/>
      <c r="Z20" s="365"/>
      <c r="AA20" s="366"/>
      <c r="AB20" s="366"/>
      <c r="AC20" s="367"/>
      <c r="AD20" s="827"/>
      <c r="AE20" s="828"/>
      <c r="AF20" s="828"/>
      <c r="AG20" s="829"/>
      <c r="AH20" s="365"/>
      <c r="AI20" s="366"/>
      <c r="AJ20" s="366"/>
      <c r="AK20" s="367"/>
      <c r="AL20" s="365"/>
      <c r="AM20" s="366"/>
      <c r="AN20" s="366"/>
      <c r="AO20" s="367"/>
      <c r="AP20" s="827"/>
      <c r="AQ20" s="828"/>
      <c r="AR20" s="828"/>
      <c r="AS20" s="829"/>
      <c r="AT20" s="365"/>
      <c r="AU20" s="366"/>
      <c r="AV20" s="366"/>
      <c r="AW20" s="368"/>
      <c r="AX20" s="134"/>
      <c r="AY20" s="134"/>
      <c r="AZ20" s="134"/>
      <c r="BA20" s="134"/>
      <c r="BB20" s="134"/>
      <c r="BC20" s="134"/>
      <c r="BD20" s="140"/>
      <c r="BE20" s="140"/>
    </row>
    <row r="21" spans="1:57" s="142" customFormat="1" ht="18" customHeight="1" hidden="1">
      <c r="A21" s="140"/>
      <c r="B21" s="1009"/>
      <c r="C21" s="955"/>
      <c r="D21" s="955"/>
      <c r="E21" s="955"/>
      <c r="F21" s="955"/>
      <c r="G21" s="955"/>
      <c r="H21" s="955"/>
      <c r="I21" s="955"/>
      <c r="J21" s="955"/>
      <c r="K21" s="956"/>
      <c r="L21" s="962"/>
      <c r="M21" s="963"/>
      <c r="N21" s="827"/>
      <c r="O21" s="828"/>
      <c r="P21" s="828"/>
      <c r="Q21" s="829"/>
      <c r="R21" s="827"/>
      <c r="S21" s="828"/>
      <c r="T21" s="828"/>
      <c r="U21" s="829"/>
      <c r="V21" s="827"/>
      <c r="W21" s="828"/>
      <c r="X21" s="828"/>
      <c r="Y21" s="829"/>
      <c r="Z21" s="827"/>
      <c r="AA21" s="828"/>
      <c r="AB21" s="828"/>
      <c r="AC21" s="829"/>
      <c r="AD21" s="827"/>
      <c r="AE21" s="828"/>
      <c r="AF21" s="828"/>
      <c r="AG21" s="829"/>
      <c r="AH21" s="827"/>
      <c r="AI21" s="828"/>
      <c r="AJ21" s="828"/>
      <c r="AK21" s="829"/>
      <c r="AL21" s="827"/>
      <c r="AM21" s="828"/>
      <c r="AN21" s="828"/>
      <c r="AO21" s="829"/>
      <c r="AP21" s="827"/>
      <c r="AQ21" s="828"/>
      <c r="AR21" s="828"/>
      <c r="AS21" s="829"/>
      <c r="AT21" s="827"/>
      <c r="AU21" s="828"/>
      <c r="AV21" s="828"/>
      <c r="AW21" s="1088"/>
      <c r="AX21" s="134"/>
      <c r="AY21" s="134"/>
      <c r="AZ21" s="134"/>
      <c r="BA21" s="134"/>
      <c r="BB21" s="134"/>
      <c r="BC21" s="134"/>
      <c r="BD21" s="140"/>
      <c r="BE21" s="140"/>
    </row>
    <row r="22" spans="1:57" s="142" customFormat="1" ht="18" customHeight="1" hidden="1">
      <c r="A22" s="140"/>
      <c r="B22" s="1009"/>
      <c r="C22" s="955"/>
      <c r="D22" s="955"/>
      <c r="E22" s="955"/>
      <c r="F22" s="955"/>
      <c r="G22" s="955"/>
      <c r="H22" s="955"/>
      <c r="I22" s="955"/>
      <c r="J22" s="955"/>
      <c r="K22" s="956"/>
      <c r="L22" s="962"/>
      <c r="M22" s="963"/>
      <c r="N22" s="827"/>
      <c r="O22" s="828"/>
      <c r="P22" s="828"/>
      <c r="Q22" s="829"/>
      <c r="R22" s="827"/>
      <c r="S22" s="828"/>
      <c r="T22" s="828"/>
      <c r="U22" s="829"/>
      <c r="V22" s="827"/>
      <c r="W22" s="828"/>
      <c r="X22" s="828"/>
      <c r="Y22" s="829"/>
      <c r="Z22" s="827"/>
      <c r="AA22" s="828"/>
      <c r="AB22" s="828"/>
      <c r="AC22" s="829"/>
      <c r="AD22" s="827"/>
      <c r="AE22" s="828"/>
      <c r="AF22" s="828"/>
      <c r="AG22" s="829"/>
      <c r="AH22" s="827"/>
      <c r="AI22" s="828"/>
      <c r="AJ22" s="828"/>
      <c r="AK22" s="829"/>
      <c r="AL22" s="827"/>
      <c r="AM22" s="828"/>
      <c r="AN22" s="828"/>
      <c r="AO22" s="829"/>
      <c r="AP22" s="827"/>
      <c r="AQ22" s="828"/>
      <c r="AR22" s="828"/>
      <c r="AS22" s="829"/>
      <c r="AT22" s="827"/>
      <c r="AU22" s="828"/>
      <c r="AV22" s="828"/>
      <c r="AW22" s="1088"/>
      <c r="AX22" s="134"/>
      <c r="AY22" s="134"/>
      <c r="AZ22" s="134"/>
      <c r="BA22" s="134"/>
      <c r="BB22" s="134"/>
      <c r="BC22" s="134"/>
      <c r="BD22" s="140"/>
      <c r="BE22" s="140"/>
    </row>
    <row r="23" spans="1:57" s="142" customFormat="1" ht="18" customHeight="1" thickBot="1">
      <c r="A23" s="140"/>
      <c r="B23" s="966" t="s">
        <v>320</v>
      </c>
      <c r="C23" s="966"/>
      <c r="D23" s="966"/>
      <c r="E23" s="966"/>
      <c r="F23" s="966"/>
      <c r="G23" s="966"/>
      <c r="H23" s="966"/>
      <c r="I23" s="966"/>
      <c r="J23" s="966"/>
      <c r="K23" s="999"/>
      <c r="L23" s="1000">
        <v>9000</v>
      </c>
      <c r="M23" s="1002"/>
      <c r="N23" s="1081" t="s">
        <v>33</v>
      </c>
      <c r="O23" s="1082"/>
      <c r="P23" s="1082"/>
      <c r="Q23" s="1083"/>
      <c r="R23" s="1081" t="s">
        <v>33</v>
      </c>
      <c r="S23" s="1082"/>
      <c r="T23" s="1082"/>
      <c r="U23" s="1083"/>
      <c r="V23" s="1084"/>
      <c r="W23" s="1085"/>
      <c r="X23" s="1085"/>
      <c r="Y23" s="1086"/>
      <c r="Z23" s="1081" t="s">
        <v>33</v>
      </c>
      <c r="AA23" s="1082"/>
      <c r="AB23" s="1082"/>
      <c r="AC23" s="1083"/>
      <c r="AD23" s="1081" t="s">
        <v>33</v>
      </c>
      <c r="AE23" s="1082"/>
      <c r="AF23" s="1082"/>
      <c r="AG23" s="1083"/>
      <c r="AH23" s="1084"/>
      <c r="AI23" s="1085"/>
      <c r="AJ23" s="1085"/>
      <c r="AK23" s="1086"/>
      <c r="AL23" s="1081" t="s">
        <v>33</v>
      </c>
      <c r="AM23" s="1082"/>
      <c r="AN23" s="1082"/>
      <c r="AO23" s="1083"/>
      <c r="AP23" s="1081" t="s">
        <v>33</v>
      </c>
      <c r="AQ23" s="1082"/>
      <c r="AR23" s="1082"/>
      <c r="AS23" s="1083"/>
      <c r="AT23" s="1084"/>
      <c r="AU23" s="1085"/>
      <c r="AV23" s="1085"/>
      <c r="AW23" s="1087"/>
      <c r="AX23" s="144"/>
      <c r="AY23" s="144"/>
      <c r="AZ23" s="144"/>
      <c r="BA23" s="144"/>
      <c r="BB23" s="144"/>
      <c r="BC23" s="144"/>
      <c r="BD23" s="140"/>
      <c r="BE23" s="140"/>
    </row>
    <row r="24" spans="2:52" s="131" customFormat="1" ht="9" customHeight="1">
      <c r="B24" s="137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s="131" customFormat="1" ht="9" customHeight="1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</row>
    <row r="26" spans="1:53" s="131" customFormat="1" ht="9" customHeight="1">
      <c r="A26" s="135"/>
      <c r="B26" s="150"/>
      <c r="C26" s="150"/>
      <c r="D26" s="150"/>
      <c r="E26" s="150"/>
      <c r="F26" s="150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9"/>
      <c r="R26" s="151"/>
      <c r="S26" s="151"/>
      <c r="T26" s="151"/>
      <c r="U26" s="151"/>
      <c r="V26" s="151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</row>
    <row r="27" spans="1:53" s="131" customFormat="1" ht="12" customHeight="1">
      <c r="A27" s="135"/>
      <c r="B27" s="150"/>
      <c r="C27" s="150"/>
      <c r="D27" s="150"/>
      <c r="E27" s="150"/>
      <c r="F27" s="150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9"/>
      <c r="R27" s="151"/>
      <c r="S27" s="151"/>
      <c r="T27" s="151"/>
      <c r="U27" s="151"/>
      <c r="V27" s="151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</row>
    <row r="28" spans="1:52" s="154" customFormat="1" ht="18" customHeight="1">
      <c r="A28" s="135"/>
      <c r="B28" s="152"/>
      <c r="C28" s="1017" t="s">
        <v>344</v>
      </c>
      <c r="D28" s="1017"/>
      <c r="E28" s="1017"/>
      <c r="F28" s="1017"/>
      <c r="G28" s="1017"/>
      <c r="H28" s="1017"/>
      <c r="I28" s="169"/>
      <c r="J28" s="1018" t="s">
        <v>678</v>
      </c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69"/>
      <c r="AA28" s="169"/>
      <c r="AB28" s="1018"/>
      <c r="AC28" s="1019"/>
      <c r="AD28" s="1019"/>
      <c r="AE28" s="1019"/>
      <c r="AF28" s="1019"/>
      <c r="AG28" s="1019"/>
      <c r="AH28" s="1019"/>
      <c r="AI28" s="135"/>
      <c r="AJ28" s="135"/>
      <c r="AK28" s="1019" t="s">
        <v>674</v>
      </c>
      <c r="AL28" s="1019"/>
      <c r="AM28" s="1019"/>
      <c r="AN28" s="1019"/>
      <c r="AO28" s="1019"/>
      <c r="AP28" s="1019"/>
      <c r="AQ28" s="1019"/>
      <c r="AR28" s="1019"/>
      <c r="AS28" s="1019"/>
      <c r="AT28" s="1019"/>
      <c r="AU28" s="1019"/>
      <c r="AV28" s="1019"/>
      <c r="AW28" s="1019"/>
      <c r="AX28" s="1019"/>
      <c r="AY28" s="1019"/>
      <c r="AZ28" s="1019"/>
    </row>
    <row r="29" spans="1:52" s="154" customFormat="1" ht="18" customHeight="1">
      <c r="A29" s="135"/>
      <c r="B29" s="152"/>
      <c r="C29" s="1017" t="s">
        <v>345</v>
      </c>
      <c r="D29" s="1017"/>
      <c r="E29" s="1017"/>
      <c r="F29" s="1017"/>
      <c r="G29" s="1017"/>
      <c r="H29" s="1017"/>
      <c r="I29" s="169"/>
      <c r="J29" s="1026" t="s">
        <v>346</v>
      </c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6"/>
      <c r="W29" s="1026"/>
      <c r="X29" s="1026"/>
      <c r="Y29" s="1026"/>
      <c r="Z29" s="155"/>
      <c r="AA29" s="155"/>
      <c r="AB29" s="1026" t="s">
        <v>4</v>
      </c>
      <c r="AC29" s="1026"/>
      <c r="AD29" s="1026"/>
      <c r="AE29" s="1026"/>
      <c r="AF29" s="1026"/>
      <c r="AG29" s="1026"/>
      <c r="AH29" s="1026"/>
      <c r="AI29" s="156"/>
      <c r="AJ29" s="156"/>
      <c r="AK29" s="1026" t="s">
        <v>5</v>
      </c>
      <c r="AL29" s="1026"/>
      <c r="AM29" s="1026"/>
      <c r="AN29" s="1026"/>
      <c r="AO29" s="1026"/>
      <c r="AP29" s="1026"/>
      <c r="AQ29" s="1026"/>
      <c r="AR29" s="1026"/>
      <c r="AS29" s="1026"/>
      <c r="AT29" s="1026"/>
      <c r="AU29" s="1026"/>
      <c r="AV29" s="1026"/>
      <c r="AW29" s="1026"/>
      <c r="AX29" s="1026"/>
      <c r="AY29" s="1026"/>
      <c r="AZ29" s="1026"/>
    </row>
    <row r="30" spans="1:52" s="154" customFormat="1" ht="18" customHeight="1">
      <c r="A30" s="131"/>
      <c r="B30" s="152"/>
      <c r="C30" s="169"/>
      <c r="D30" s="169"/>
      <c r="E30" s="169"/>
      <c r="F30" s="169"/>
      <c r="G30" s="169"/>
      <c r="H30" s="169"/>
      <c r="I30" s="169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6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</row>
    <row r="31" spans="2:52" s="154" customFormat="1" ht="18" customHeight="1">
      <c r="B31" s="152"/>
      <c r="C31" s="1017" t="s">
        <v>6</v>
      </c>
      <c r="D31" s="1017"/>
      <c r="E31" s="1017"/>
      <c r="F31" s="1017"/>
      <c r="G31" s="1017"/>
      <c r="H31" s="1017"/>
      <c r="I31" s="169"/>
      <c r="J31" s="1020" t="s">
        <v>679</v>
      </c>
      <c r="K31" s="1021"/>
      <c r="L31" s="1021"/>
      <c r="M31" s="1021"/>
      <c r="N31" s="1021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55"/>
      <c r="AA31" s="155"/>
      <c r="AB31" s="1020" t="s">
        <v>675</v>
      </c>
      <c r="AC31" s="1021"/>
      <c r="AD31" s="1021"/>
      <c r="AE31" s="1021"/>
      <c r="AF31" s="1021"/>
      <c r="AG31" s="1021"/>
      <c r="AH31" s="1021"/>
      <c r="AI31" s="1021"/>
      <c r="AJ31" s="1021"/>
      <c r="AK31" s="1021"/>
      <c r="AL31" s="1021"/>
      <c r="AM31" s="1021"/>
      <c r="AN31" s="1021"/>
      <c r="AO31" s="156"/>
      <c r="AP31" s="156"/>
      <c r="AQ31" s="1022" t="s">
        <v>680</v>
      </c>
      <c r="AR31" s="1023"/>
      <c r="AS31" s="1023"/>
      <c r="AT31" s="1023"/>
      <c r="AU31" s="1023"/>
      <c r="AV31" s="1023"/>
      <c r="AW31" s="1023"/>
      <c r="AX31" s="1023"/>
      <c r="AY31" s="1023"/>
      <c r="AZ31" s="1023"/>
    </row>
    <row r="32" spans="2:52" s="154" customFormat="1" ht="18" customHeight="1">
      <c r="B32" s="152"/>
      <c r="C32" s="1031"/>
      <c r="D32" s="1031"/>
      <c r="E32" s="1031"/>
      <c r="F32" s="1031"/>
      <c r="G32" s="1031"/>
      <c r="H32" s="1031"/>
      <c r="I32" s="169"/>
      <c r="J32" s="1026" t="s">
        <v>346</v>
      </c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55"/>
      <c r="AA32" s="155"/>
      <c r="AB32" s="1026" t="s">
        <v>347</v>
      </c>
      <c r="AC32" s="1026"/>
      <c r="AD32" s="1026"/>
      <c r="AE32" s="1026"/>
      <c r="AF32" s="1026"/>
      <c r="AG32" s="1026"/>
      <c r="AH32" s="1026"/>
      <c r="AI32" s="1026"/>
      <c r="AJ32" s="1026"/>
      <c r="AK32" s="1026"/>
      <c r="AL32" s="1026"/>
      <c r="AM32" s="1026"/>
      <c r="AN32" s="1026"/>
      <c r="AO32" s="156"/>
      <c r="AP32" s="156"/>
      <c r="AQ32" s="1026" t="s">
        <v>348</v>
      </c>
      <c r="AR32" s="1026"/>
      <c r="AS32" s="1026"/>
      <c r="AT32" s="1026"/>
      <c r="AU32" s="1026"/>
      <c r="AV32" s="1026"/>
      <c r="AW32" s="1026"/>
      <c r="AX32" s="1026"/>
      <c r="AY32" s="1026"/>
      <c r="AZ32" s="1026"/>
    </row>
    <row r="33" spans="2:52" s="154" customFormat="1" ht="18" customHeight="1">
      <c r="B33" s="152"/>
      <c r="C33" s="169"/>
      <c r="D33" s="169"/>
      <c r="E33" s="169"/>
      <c r="F33" s="169"/>
      <c r="G33" s="169"/>
      <c r="H33" s="169"/>
      <c r="I33" s="169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69"/>
      <c r="AA33" s="169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35"/>
      <c r="AP33" s="135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</row>
    <row r="34" spans="2:53" s="154" customFormat="1" ht="18" customHeight="1">
      <c r="B34" s="135"/>
      <c r="C34" s="158" t="s">
        <v>51</v>
      </c>
      <c r="D34" s="1027" t="s">
        <v>662</v>
      </c>
      <c r="E34" s="1028"/>
      <c r="F34" s="169" t="s">
        <v>51</v>
      </c>
      <c r="G34" s="170"/>
      <c r="H34" s="1027" t="s">
        <v>663</v>
      </c>
      <c r="I34" s="1028"/>
      <c r="J34" s="1028"/>
      <c r="K34" s="1028"/>
      <c r="L34" s="1028"/>
      <c r="M34" s="1028"/>
      <c r="N34" s="160"/>
      <c r="O34" s="161"/>
      <c r="P34" s="162">
        <v>20</v>
      </c>
      <c r="Q34" s="1029">
        <v>20</v>
      </c>
      <c r="R34" s="1029"/>
      <c r="S34" s="169" t="s">
        <v>27</v>
      </c>
      <c r="T34" s="160"/>
      <c r="U34" s="160"/>
      <c r="V34" s="160"/>
      <c r="W34" s="160"/>
      <c r="X34" s="135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35"/>
      <c r="AW34" s="135"/>
      <c r="AX34" s="135"/>
      <c r="AY34" s="135"/>
      <c r="AZ34" s="135"/>
      <c r="BA34" s="135"/>
    </row>
  </sheetData>
  <sheetProtection/>
  <mergeCells count="146">
    <mergeCell ref="N16:Q16"/>
    <mergeCell ref="V16:Y16"/>
    <mergeCell ref="V18:Y18"/>
    <mergeCell ref="V20:Y20"/>
    <mergeCell ref="AD18:AG18"/>
    <mergeCell ref="AD20:AG20"/>
    <mergeCell ref="R16:U16"/>
    <mergeCell ref="R18:U18"/>
    <mergeCell ref="R20:U20"/>
    <mergeCell ref="N17:Q17"/>
    <mergeCell ref="AP16:AS16"/>
    <mergeCell ref="AP18:AS18"/>
    <mergeCell ref="AP20:AS20"/>
    <mergeCell ref="C28:H28"/>
    <mergeCell ref="J28:Y28"/>
    <mergeCell ref="AB28:AH28"/>
    <mergeCell ref="AK28:AZ28"/>
    <mergeCell ref="L16:M16"/>
    <mergeCell ref="AD17:AG17"/>
    <mergeCell ref="L17:M17"/>
    <mergeCell ref="D34:E34"/>
    <mergeCell ref="H34:M34"/>
    <mergeCell ref="Q34:R34"/>
    <mergeCell ref="C31:H31"/>
    <mergeCell ref="J31:Y31"/>
    <mergeCell ref="J29:Y29"/>
    <mergeCell ref="B9:AS9"/>
    <mergeCell ref="AB29:AH29"/>
    <mergeCell ref="AK29:AZ29"/>
    <mergeCell ref="AQ31:AZ31"/>
    <mergeCell ref="C32:H32"/>
    <mergeCell ref="J32:Y32"/>
    <mergeCell ref="AB32:AN32"/>
    <mergeCell ref="AQ32:AZ32"/>
    <mergeCell ref="AB31:AN31"/>
    <mergeCell ref="C29:H29"/>
    <mergeCell ref="A1:AZ1"/>
    <mergeCell ref="AO2:AZ2"/>
    <mergeCell ref="A3:AZ3"/>
    <mergeCell ref="A5:K5"/>
    <mergeCell ref="L5:AZ5"/>
    <mergeCell ref="A6:K6"/>
    <mergeCell ref="N11:Y11"/>
    <mergeCell ref="Z11:AK11"/>
    <mergeCell ref="AL11:AW11"/>
    <mergeCell ref="N12:Q12"/>
    <mergeCell ref="R12:U12"/>
    <mergeCell ref="V12:Y12"/>
    <mergeCell ref="Z12:AC12"/>
    <mergeCell ref="AD12:AG12"/>
    <mergeCell ref="AH12:AK12"/>
    <mergeCell ref="AL12:AO12"/>
    <mergeCell ref="AP12:AS12"/>
    <mergeCell ref="AT12:AW12"/>
    <mergeCell ref="B13:K13"/>
    <mergeCell ref="L13:M13"/>
    <mergeCell ref="N13:Q13"/>
    <mergeCell ref="R13:U13"/>
    <mergeCell ref="V13:Y13"/>
    <mergeCell ref="Z13:AC13"/>
    <mergeCell ref="AD13:AG13"/>
    <mergeCell ref="AH13:AK13"/>
    <mergeCell ref="AL13:AO13"/>
    <mergeCell ref="AP13:AS13"/>
    <mergeCell ref="AT13:AW13"/>
    <mergeCell ref="B14:K14"/>
    <mergeCell ref="L14:M14"/>
    <mergeCell ref="N14:Q14"/>
    <mergeCell ref="R14:U14"/>
    <mergeCell ref="V14:Y14"/>
    <mergeCell ref="Z14:AC14"/>
    <mergeCell ref="AD14:AG14"/>
    <mergeCell ref="AH14:AK14"/>
    <mergeCell ref="AL14:AO14"/>
    <mergeCell ref="AP14:AS14"/>
    <mergeCell ref="AT14:AW14"/>
    <mergeCell ref="B15:K15"/>
    <mergeCell ref="L15:M15"/>
    <mergeCell ref="N15:Q15"/>
    <mergeCell ref="R15:U15"/>
    <mergeCell ref="V15:Y15"/>
    <mergeCell ref="AD15:AG15"/>
    <mergeCell ref="AH15:AK15"/>
    <mergeCell ref="AL15:AO15"/>
    <mergeCell ref="AP15:AS15"/>
    <mergeCell ref="AT15:AW15"/>
    <mergeCell ref="AD16:AG16"/>
    <mergeCell ref="Z19:AC19"/>
    <mergeCell ref="AP17:AS17"/>
    <mergeCell ref="AT17:AW17"/>
    <mergeCell ref="AT19:AW19"/>
    <mergeCell ref="Z15:AC15"/>
    <mergeCell ref="R17:U17"/>
    <mergeCell ref="V17:Y17"/>
    <mergeCell ref="Z17:AC17"/>
    <mergeCell ref="B20:K20"/>
    <mergeCell ref="AH17:AK17"/>
    <mergeCell ref="AL17:AO17"/>
    <mergeCell ref="B19:K19"/>
    <mergeCell ref="L19:M19"/>
    <mergeCell ref="N19:Q19"/>
    <mergeCell ref="R19:U19"/>
    <mergeCell ref="V19:Y19"/>
    <mergeCell ref="AP21:AS21"/>
    <mergeCell ref="AD19:AG19"/>
    <mergeCell ref="AH19:AK19"/>
    <mergeCell ref="AL19:AO19"/>
    <mergeCell ref="AP19:AS19"/>
    <mergeCell ref="AD22:AG22"/>
    <mergeCell ref="AH22:AK22"/>
    <mergeCell ref="AL22:AO22"/>
    <mergeCell ref="V21:Y21"/>
    <mergeCell ref="Z21:AC21"/>
    <mergeCell ref="AD21:AG21"/>
    <mergeCell ref="AH21:AK21"/>
    <mergeCell ref="AL21:AO21"/>
    <mergeCell ref="Z23:AC23"/>
    <mergeCell ref="AP22:AS22"/>
    <mergeCell ref="AT22:AW22"/>
    <mergeCell ref="AT21:AW21"/>
    <mergeCell ref="B22:K22"/>
    <mergeCell ref="L22:M22"/>
    <mergeCell ref="N22:Q22"/>
    <mergeCell ref="R22:U22"/>
    <mergeCell ref="V22:Y22"/>
    <mergeCell ref="Z22:AC22"/>
    <mergeCell ref="AH23:AK23"/>
    <mergeCell ref="AL23:AO23"/>
    <mergeCell ref="AP23:AS23"/>
    <mergeCell ref="AT23:AW23"/>
    <mergeCell ref="B11:K12"/>
    <mergeCell ref="L11:M12"/>
    <mergeCell ref="B17:K17"/>
    <mergeCell ref="B21:K21"/>
    <mergeCell ref="L21:M21"/>
    <mergeCell ref="B23:K23"/>
    <mergeCell ref="N21:Q21"/>
    <mergeCell ref="R21:U21"/>
    <mergeCell ref="B16:K16"/>
    <mergeCell ref="B18:K18"/>
    <mergeCell ref="L18:M18"/>
    <mergeCell ref="AD23:AG23"/>
    <mergeCell ref="L23:M23"/>
    <mergeCell ref="N23:Q23"/>
    <mergeCell ref="R23:U23"/>
    <mergeCell ref="V23:Y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E66"/>
  <sheetViews>
    <sheetView zoomScale="85" zoomScaleNormal="85" zoomScalePageLayoutView="0" workbookViewId="0" topLeftCell="A1">
      <selection activeCell="AQ62" sqref="AQ62:AZ62"/>
    </sheetView>
  </sheetViews>
  <sheetFormatPr defaultColWidth="0.85546875" defaultRowHeight="15"/>
  <cols>
    <col min="1" max="21" width="3.8515625" style="126" customWidth="1"/>
    <col min="22" max="22" width="4.8515625" style="126" customWidth="1"/>
    <col min="23" max="24" width="3.8515625" style="126" customWidth="1"/>
    <col min="25" max="25" width="5.57421875" style="126" customWidth="1"/>
    <col min="26" max="52" width="3.8515625" style="126" customWidth="1"/>
    <col min="53" max="16384" width="0.85546875" style="126" customWidth="1"/>
  </cols>
  <sheetData>
    <row r="1" spans="1:52" s="180" customFormat="1" ht="49.5" customHeight="1">
      <c r="A1" s="918" t="s">
        <v>495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</row>
    <row r="2" spans="1:52" s="180" customFormat="1" ht="18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1090"/>
      <c r="AQ2" s="1090"/>
      <c r="AR2" s="1090"/>
      <c r="AS2" s="1090"/>
      <c r="AT2" s="1090"/>
      <c r="AU2" s="1090"/>
      <c r="AV2" s="1090"/>
      <c r="AW2" s="1090"/>
      <c r="AX2" s="1090"/>
      <c r="AY2" s="1090"/>
      <c r="AZ2" s="1090"/>
    </row>
    <row r="3" spans="1:53" s="180" customFormat="1" ht="49.5" customHeight="1">
      <c r="A3" s="919" t="s">
        <v>629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183"/>
    </row>
    <row r="4" spans="1:52" s="184" customFormat="1" ht="1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</row>
    <row r="5" spans="1:53" s="180" customFormat="1" ht="15" customHeight="1">
      <c r="A5" s="920" t="s">
        <v>280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1" t="s">
        <v>666</v>
      </c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182"/>
    </row>
    <row r="6" spans="1:53" s="128" customFormat="1" ht="15" customHeight="1">
      <c r="A6" s="920" t="s">
        <v>281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130" t="s">
        <v>367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ht="15" customHeight="1"/>
    <row r="8" spans="2:52" s="190" customFormat="1" ht="20.25" customHeight="1">
      <c r="B8" s="217" t="s">
        <v>496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</row>
    <row r="9" spans="2:52" s="308" customFormat="1" ht="18" customHeight="1">
      <c r="B9" s="1137" t="s">
        <v>373</v>
      </c>
      <c r="C9" s="1137"/>
      <c r="D9" s="1137"/>
      <c r="E9" s="1137"/>
      <c r="F9" s="1137"/>
      <c r="G9" s="1137"/>
      <c r="H9" s="1137"/>
      <c r="I9" s="1137"/>
      <c r="J9" s="1137"/>
      <c r="K9" s="1137"/>
      <c r="L9" s="1137"/>
      <c r="M9" s="1137"/>
      <c r="N9" s="1137"/>
      <c r="O9" s="1137"/>
      <c r="P9" s="1137"/>
      <c r="Q9" s="1137"/>
      <c r="R9" s="1137"/>
      <c r="S9" s="1137"/>
      <c r="T9" s="1137"/>
      <c r="U9" s="1137"/>
      <c r="V9" s="1137"/>
      <c r="W9" s="1137"/>
      <c r="X9" s="1137"/>
      <c r="Y9" s="1137"/>
      <c r="Z9" s="1137"/>
      <c r="AA9" s="1137"/>
      <c r="AB9" s="1137"/>
      <c r="AC9" s="1137"/>
      <c r="AD9" s="1137"/>
      <c r="AE9" s="1137"/>
      <c r="AF9" s="1137"/>
      <c r="AG9" s="1137"/>
      <c r="AH9" s="1137"/>
      <c r="AI9" s="1137"/>
      <c r="AJ9" s="1137"/>
      <c r="AK9" s="1137"/>
      <c r="AL9" s="1137"/>
      <c r="AM9" s="1137"/>
      <c r="AN9" s="1137"/>
      <c r="AO9" s="1137"/>
      <c r="AP9" s="1137"/>
      <c r="AQ9" s="1137"/>
      <c r="AR9" s="1137"/>
      <c r="AS9" s="1137"/>
      <c r="AT9" s="1137"/>
      <c r="AU9" s="1137"/>
      <c r="AV9" s="1137"/>
      <c r="AW9" s="1137"/>
      <c r="AX9" s="1137"/>
      <c r="AY9" s="1137"/>
      <c r="AZ9" s="1137"/>
    </row>
    <row r="10" s="308" customFormat="1" ht="7.5" customHeight="1"/>
    <row r="11" spans="2:52" s="308" customFormat="1" ht="24.75" customHeight="1">
      <c r="B11" s="1138" t="s">
        <v>0</v>
      </c>
      <c r="C11" s="1138"/>
      <c r="D11" s="1138"/>
      <c r="E11" s="1138"/>
      <c r="F11" s="1138"/>
      <c r="G11" s="1138"/>
      <c r="H11" s="1138"/>
      <c r="I11" s="1138"/>
      <c r="J11" s="1138"/>
      <c r="K11" s="1138"/>
      <c r="L11" s="1138"/>
      <c r="M11" s="1138"/>
      <c r="N11" s="1138"/>
      <c r="O11" s="1138"/>
      <c r="P11" s="1138"/>
      <c r="Q11" s="1138"/>
      <c r="R11" s="1138"/>
      <c r="S11" s="1138"/>
      <c r="T11" s="1138"/>
      <c r="U11" s="1138"/>
      <c r="V11" s="1138"/>
      <c r="W11" s="1138"/>
      <c r="X11" s="1138"/>
      <c r="Y11" s="1139"/>
      <c r="Z11" s="1144" t="s">
        <v>284</v>
      </c>
      <c r="AA11" s="1138"/>
      <c r="AB11" s="1139"/>
      <c r="AC11" s="1147" t="s">
        <v>285</v>
      </c>
      <c r="AD11" s="1148"/>
      <c r="AE11" s="1148"/>
      <c r="AF11" s="1148"/>
      <c r="AG11" s="1148"/>
      <c r="AH11" s="1148"/>
      <c r="AI11" s="1148"/>
      <c r="AJ11" s="1148"/>
      <c r="AK11" s="1148"/>
      <c r="AL11" s="1148"/>
      <c r="AM11" s="1148"/>
      <c r="AN11" s="1148"/>
      <c r="AO11" s="1148"/>
      <c r="AP11" s="1148"/>
      <c r="AQ11" s="1148"/>
      <c r="AR11" s="1148"/>
      <c r="AS11" s="1148"/>
      <c r="AT11" s="1148"/>
      <c r="AU11" s="1148"/>
      <c r="AV11" s="1148"/>
      <c r="AW11" s="1148"/>
      <c r="AX11" s="1148"/>
      <c r="AY11" s="1148"/>
      <c r="AZ11" s="1148"/>
    </row>
    <row r="12" spans="2:52" s="308" customFormat="1" ht="24.75" customHeight="1">
      <c r="B12" s="1140"/>
      <c r="C12" s="1140"/>
      <c r="D12" s="1140"/>
      <c r="E12" s="1140"/>
      <c r="F12" s="1140"/>
      <c r="G12" s="1140"/>
      <c r="H12" s="1140"/>
      <c r="I12" s="1140"/>
      <c r="J12" s="1140"/>
      <c r="K12" s="1140"/>
      <c r="L12" s="1140"/>
      <c r="M12" s="1140"/>
      <c r="N12" s="1140"/>
      <c r="O12" s="1140"/>
      <c r="P12" s="1140"/>
      <c r="Q12" s="1140"/>
      <c r="R12" s="1140"/>
      <c r="S12" s="1140"/>
      <c r="T12" s="1140"/>
      <c r="U12" s="1140"/>
      <c r="V12" s="1140"/>
      <c r="W12" s="1140"/>
      <c r="X12" s="1140"/>
      <c r="Y12" s="1141"/>
      <c r="Z12" s="1145"/>
      <c r="AA12" s="1140"/>
      <c r="AB12" s="1141"/>
      <c r="AC12" s="1144" t="s">
        <v>630</v>
      </c>
      <c r="AD12" s="1138"/>
      <c r="AE12" s="1138"/>
      <c r="AF12" s="1138"/>
      <c r="AG12" s="1138"/>
      <c r="AH12" s="1138"/>
      <c r="AI12" s="1138"/>
      <c r="AJ12" s="1139"/>
      <c r="AK12" s="1149" t="s">
        <v>603</v>
      </c>
      <c r="AL12" s="1149"/>
      <c r="AM12" s="1149"/>
      <c r="AN12" s="1149"/>
      <c r="AO12" s="1149"/>
      <c r="AP12" s="1149"/>
      <c r="AQ12" s="1149"/>
      <c r="AR12" s="1149"/>
      <c r="AS12" s="1144" t="s">
        <v>631</v>
      </c>
      <c r="AT12" s="1138"/>
      <c r="AU12" s="1138"/>
      <c r="AV12" s="1138"/>
      <c r="AW12" s="1138"/>
      <c r="AX12" s="1138"/>
      <c r="AY12" s="1138"/>
      <c r="AZ12" s="1139"/>
    </row>
    <row r="13" spans="2:52" s="308" customFormat="1" ht="24.75" customHeight="1">
      <c r="B13" s="1142"/>
      <c r="C13" s="1142"/>
      <c r="D13" s="1142"/>
      <c r="E13" s="1142"/>
      <c r="F13" s="1142"/>
      <c r="G13" s="1142"/>
      <c r="H13" s="1142"/>
      <c r="I13" s="1142"/>
      <c r="J13" s="1142"/>
      <c r="K13" s="1142"/>
      <c r="L13" s="1142"/>
      <c r="M13" s="1142"/>
      <c r="N13" s="1142"/>
      <c r="O13" s="1142"/>
      <c r="P13" s="1142"/>
      <c r="Q13" s="1142"/>
      <c r="R13" s="1142"/>
      <c r="S13" s="1142"/>
      <c r="T13" s="1142"/>
      <c r="U13" s="1142"/>
      <c r="V13" s="1142"/>
      <c r="W13" s="1142"/>
      <c r="X13" s="1142"/>
      <c r="Y13" s="1143"/>
      <c r="Z13" s="1146"/>
      <c r="AA13" s="1142"/>
      <c r="AB13" s="1143"/>
      <c r="AC13" s="1146"/>
      <c r="AD13" s="1142"/>
      <c r="AE13" s="1142"/>
      <c r="AF13" s="1142"/>
      <c r="AG13" s="1142"/>
      <c r="AH13" s="1142"/>
      <c r="AI13" s="1142"/>
      <c r="AJ13" s="1143"/>
      <c r="AK13" s="1149"/>
      <c r="AL13" s="1149"/>
      <c r="AM13" s="1149"/>
      <c r="AN13" s="1149"/>
      <c r="AO13" s="1149"/>
      <c r="AP13" s="1149"/>
      <c r="AQ13" s="1149"/>
      <c r="AR13" s="1149"/>
      <c r="AS13" s="1146"/>
      <c r="AT13" s="1142"/>
      <c r="AU13" s="1142"/>
      <c r="AV13" s="1142"/>
      <c r="AW13" s="1142"/>
      <c r="AX13" s="1142"/>
      <c r="AY13" s="1142"/>
      <c r="AZ13" s="1143"/>
    </row>
    <row r="14" spans="2:53" s="309" customFormat="1" ht="15" customHeight="1" thickBot="1">
      <c r="B14" s="1150">
        <v>1</v>
      </c>
      <c r="C14" s="1150"/>
      <c r="D14" s="1150"/>
      <c r="E14" s="1150"/>
      <c r="F14" s="1150"/>
      <c r="G14" s="1150"/>
      <c r="H14" s="1150"/>
      <c r="I14" s="1150"/>
      <c r="J14" s="1150"/>
      <c r="K14" s="1150"/>
      <c r="L14" s="1150"/>
      <c r="M14" s="1150"/>
      <c r="N14" s="1150"/>
      <c r="O14" s="1150"/>
      <c r="P14" s="1150"/>
      <c r="Q14" s="1150"/>
      <c r="R14" s="1150"/>
      <c r="S14" s="1150"/>
      <c r="T14" s="1150"/>
      <c r="U14" s="1150"/>
      <c r="V14" s="1150"/>
      <c r="W14" s="1150"/>
      <c r="X14" s="1150"/>
      <c r="Y14" s="1151"/>
      <c r="Z14" s="1125" t="s">
        <v>35</v>
      </c>
      <c r="AA14" s="1126"/>
      <c r="AB14" s="1127"/>
      <c r="AC14" s="1125" t="s">
        <v>36</v>
      </c>
      <c r="AD14" s="1126"/>
      <c r="AE14" s="1126"/>
      <c r="AF14" s="1126"/>
      <c r="AG14" s="1126"/>
      <c r="AH14" s="1126"/>
      <c r="AI14" s="1126"/>
      <c r="AJ14" s="1127"/>
      <c r="AK14" s="1125" t="s">
        <v>37</v>
      </c>
      <c r="AL14" s="1126"/>
      <c r="AM14" s="1126"/>
      <c r="AN14" s="1126"/>
      <c r="AO14" s="1126"/>
      <c r="AP14" s="1126"/>
      <c r="AQ14" s="1126"/>
      <c r="AR14" s="1127"/>
      <c r="AS14" s="1128" t="s">
        <v>286</v>
      </c>
      <c r="AT14" s="1129"/>
      <c r="AU14" s="1129"/>
      <c r="AV14" s="1129"/>
      <c r="AW14" s="1129"/>
      <c r="AX14" s="1129"/>
      <c r="AY14" s="1129"/>
      <c r="AZ14" s="1130"/>
      <c r="BA14" s="310"/>
    </row>
    <row r="15" spans="2:52" s="311" customFormat="1" ht="24" customHeight="1">
      <c r="B15" s="1091" t="s">
        <v>540</v>
      </c>
      <c r="C15" s="1091"/>
      <c r="D15" s="1091"/>
      <c r="E15" s="1091"/>
      <c r="F15" s="1091"/>
      <c r="G15" s="1091"/>
      <c r="H15" s="1091"/>
      <c r="I15" s="1091"/>
      <c r="J15" s="1091"/>
      <c r="K15" s="1091"/>
      <c r="L15" s="1091"/>
      <c r="M15" s="1091"/>
      <c r="N15" s="1091"/>
      <c r="O15" s="1091"/>
      <c r="P15" s="1091"/>
      <c r="Q15" s="1091"/>
      <c r="R15" s="1091"/>
      <c r="S15" s="1091"/>
      <c r="T15" s="1091"/>
      <c r="U15" s="1091"/>
      <c r="V15" s="1091"/>
      <c r="W15" s="1091"/>
      <c r="X15" s="1091"/>
      <c r="Y15" s="1092"/>
      <c r="Z15" s="1131" t="s">
        <v>288</v>
      </c>
      <c r="AA15" s="1132"/>
      <c r="AB15" s="1133"/>
      <c r="AC15" s="1134">
        <f>AL36</f>
        <v>0</v>
      </c>
      <c r="AD15" s="1135"/>
      <c r="AE15" s="1135"/>
      <c r="AF15" s="1135"/>
      <c r="AG15" s="1135"/>
      <c r="AH15" s="1135"/>
      <c r="AI15" s="1135"/>
      <c r="AJ15" s="1135"/>
      <c r="AK15" s="1134">
        <f>AP36</f>
        <v>0</v>
      </c>
      <c r="AL15" s="1135"/>
      <c r="AM15" s="1135"/>
      <c r="AN15" s="1135"/>
      <c r="AO15" s="1135"/>
      <c r="AP15" s="1135"/>
      <c r="AQ15" s="1135"/>
      <c r="AR15" s="1135"/>
      <c r="AS15" s="1134">
        <f>AT36</f>
        <v>0</v>
      </c>
      <c r="AT15" s="1135"/>
      <c r="AU15" s="1135"/>
      <c r="AV15" s="1135"/>
      <c r="AW15" s="1135"/>
      <c r="AX15" s="1135"/>
      <c r="AY15" s="1135"/>
      <c r="AZ15" s="1136"/>
    </row>
    <row r="16" spans="2:52" s="311" customFormat="1" ht="23.25" customHeight="1">
      <c r="B16" s="1091" t="s">
        <v>542</v>
      </c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2"/>
      <c r="Z16" s="1093" t="s">
        <v>290</v>
      </c>
      <c r="AA16" s="1094"/>
      <c r="AB16" s="1095"/>
      <c r="AC16" s="1096">
        <f>AL56</f>
        <v>0</v>
      </c>
      <c r="AD16" s="1096"/>
      <c r="AE16" s="1096"/>
      <c r="AF16" s="1096"/>
      <c r="AG16" s="1096"/>
      <c r="AH16" s="1096"/>
      <c r="AI16" s="1096"/>
      <c r="AJ16" s="1096"/>
      <c r="AK16" s="1096">
        <f>AP56</f>
        <v>0</v>
      </c>
      <c r="AL16" s="1096"/>
      <c r="AM16" s="1096"/>
      <c r="AN16" s="1096"/>
      <c r="AO16" s="1096"/>
      <c r="AP16" s="1096"/>
      <c r="AQ16" s="1096"/>
      <c r="AR16" s="1096"/>
      <c r="AS16" s="1096">
        <f>AT56</f>
        <v>0</v>
      </c>
      <c r="AT16" s="1096"/>
      <c r="AU16" s="1096"/>
      <c r="AV16" s="1096"/>
      <c r="AW16" s="1096"/>
      <c r="AX16" s="1096"/>
      <c r="AY16" s="1096"/>
      <c r="AZ16" s="1115"/>
    </row>
    <row r="17" spans="2:52" s="311" customFormat="1" ht="18" customHeight="1" thickBot="1">
      <c r="B17" s="1116" t="s">
        <v>8</v>
      </c>
      <c r="C17" s="1117"/>
      <c r="D17" s="1117"/>
      <c r="E17" s="1117"/>
      <c r="F17" s="1117"/>
      <c r="G17" s="1117"/>
      <c r="H17" s="1117"/>
      <c r="I17" s="1117"/>
      <c r="J17" s="1117"/>
      <c r="K17" s="1117"/>
      <c r="L17" s="1117"/>
      <c r="M17" s="1117"/>
      <c r="N17" s="1117"/>
      <c r="O17" s="1117"/>
      <c r="P17" s="1117"/>
      <c r="Q17" s="1117"/>
      <c r="R17" s="1117"/>
      <c r="S17" s="1117"/>
      <c r="T17" s="1117"/>
      <c r="U17" s="1117"/>
      <c r="V17" s="1117"/>
      <c r="W17" s="1117"/>
      <c r="X17" s="1117"/>
      <c r="Y17" s="1118"/>
      <c r="Z17" s="1119" t="s">
        <v>305</v>
      </c>
      <c r="AA17" s="1120"/>
      <c r="AB17" s="1121"/>
      <c r="AC17" s="1122">
        <f>SUM(AC15:AJ16)</f>
        <v>0</v>
      </c>
      <c r="AD17" s="1123"/>
      <c r="AE17" s="1123"/>
      <c r="AF17" s="1123"/>
      <c r="AG17" s="1123"/>
      <c r="AH17" s="1123"/>
      <c r="AI17" s="1123"/>
      <c r="AJ17" s="1123"/>
      <c r="AK17" s="1122">
        <f>SUM(AK15:AR16)</f>
        <v>0</v>
      </c>
      <c r="AL17" s="1123"/>
      <c r="AM17" s="1123"/>
      <c r="AN17" s="1123"/>
      <c r="AO17" s="1123"/>
      <c r="AP17" s="1123"/>
      <c r="AQ17" s="1123"/>
      <c r="AR17" s="1123"/>
      <c r="AS17" s="1122">
        <f>SUM(AS15:AZ16)</f>
        <v>0</v>
      </c>
      <c r="AT17" s="1123"/>
      <c r="AU17" s="1123"/>
      <c r="AV17" s="1123"/>
      <c r="AW17" s="1123"/>
      <c r="AX17" s="1123"/>
      <c r="AY17" s="1123"/>
      <c r="AZ17" s="1124"/>
    </row>
    <row r="18" spans="2:52" s="311" customFormat="1" ht="18" customHeight="1"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4"/>
      <c r="AA18" s="314"/>
      <c r="AB18" s="314"/>
      <c r="AC18" s="315"/>
      <c r="AD18" s="316"/>
      <c r="AE18" s="316"/>
      <c r="AF18" s="316"/>
      <c r="AG18" s="316"/>
      <c r="AH18" s="316"/>
      <c r="AI18" s="316"/>
      <c r="AJ18" s="316"/>
      <c r="AK18" s="315"/>
      <c r="AL18" s="316"/>
      <c r="AM18" s="316"/>
      <c r="AN18" s="316"/>
      <c r="AO18" s="316"/>
      <c r="AP18" s="316"/>
      <c r="AQ18" s="316"/>
      <c r="AR18" s="316"/>
      <c r="AS18" s="315"/>
      <c r="AT18" s="316"/>
      <c r="AU18" s="316"/>
      <c r="AV18" s="316"/>
      <c r="AW18" s="316"/>
      <c r="AX18" s="316"/>
      <c r="AY18" s="316"/>
      <c r="AZ18" s="316"/>
    </row>
    <row r="19" spans="2:52" s="131" customFormat="1" ht="18" customHeight="1">
      <c r="B19" s="922" t="s">
        <v>539</v>
      </c>
      <c r="C19" s="922"/>
      <c r="D19" s="922"/>
      <c r="E19" s="922"/>
      <c r="F19" s="922"/>
      <c r="G19" s="922"/>
      <c r="H19" s="922"/>
      <c r="I19" s="922"/>
      <c r="J19" s="922"/>
      <c r="K19" s="922"/>
      <c r="L19" s="922"/>
      <c r="M19" s="922"/>
      <c r="N19" s="922"/>
      <c r="O19" s="922"/>
      <c r="P19" s="922"/>
      <c r="Q19" s="922"/>
      <c r="R19" s="922"/>
      <c r="S19" s="922"/>
      <c r="T19" s="922"/>
      <c r="U19" s="922"/>
      <c r="V19" s="922"/>
      <c r="W19" s="922"/>
      <c r="X19" s="922"/>
      <c r="Y19" s="922"/>
      <c r="Z19" s="922"/>
      <c r="AA19" s="922"/>
      <c r="AB19" s="922"/>
      <c r="AC19" s="922"/>
      <c r="AD19" s="922"/>
      <c r="AE19" s="922"/>
      <c r="AF19" s="922"/>
      <c r="AG19" s="922"/>
      <c r="AH19" s="922"/>
      <c r="AI19" s="922"/>
      <c r="AJ19" s="922"/>
      <c r="AK19" s="922"/>
      <c r="AL19" s="922"/>
      <c r="AM19" s="922"/>
      <c r="AN19" s="922"/>
      <c r="AO19" s="922"/>
      <c r="AP19" s="922"/>
      <c r="AQ19" s="922"/>
      <c r="AR19" s="922"/>
      <c r="AS19" s="922"/>
      <c r="AT19" s="922"/>
      <c r="AU19" s="922"/>
      <c r="AV19" s="922"/>
      <c r="AW19" s="922"/>
      <c r="AX19" s="922"/>
      <c r="AY19" s="922"/>
      <c r="AZ19" s="922"/>
    </row>
    <row r="20" s="131" customFormat="1" ht="7.5" customHeight="1"/>
    <row r="21" spans="1:57" s="142" customFormat="1" ht="49.5" customHeight="1">
      <c r="A21" s="140"/>
      <c r="B21" s="906" t="s">
        <v>0</v>
      </c>
      <c r="C21" s="906"/>
      <c r="D21" s="906"/>
      <c r="E21" s="906"/>
      <c r="F21" s="906"/>
      <c r="G21" s="906"/>
      <c r="H21" s="906"/>
      <c r="I21" s="906"/>
      <c r="J21" s="906"/>
      <c r="K21" s="907"/>
      <c r="L21" s="905" t="s">
        <v>38</v>
      </c>
      <c r="M21" s="907"/>
      <c r="N21" s="917" t="s">
        <v>531</v>
      </c>
      <c r="O21" s="803"/>
      <c r="P21" s="803"/>
      <c r="Q21" s="803"/>
      <c r="R21" s="803"/>
      <c r="S21" s="803"/>
      <c r="T21" s="803"/>
      <c r="U21" s="803"/>
      <c r="V21" s="803"/>
      <c r="W21" s="803"/>
      <c r="X21" s="803"/>
      <c r="Y21" s="804"/>
      <c r="Z21" s="917" t="s">
        <v>532</v>
      </c>
      <c r="AA21" s="803"/>
      <c r="AB21" s="803"/>
      <c r="AC21" s="803"/>
      <c r="AD21" s="803"/>
      <c r="AE21" s="803"/>
      <c r="AF21" s="803"/>
      <c r="AG21" s="803"/>
      <c r="AH21" s="803"/>
      <c r="AI21" s="803"/>
      <c r="AJ21" s="803"/>
      <c r="AK21" s="804"/>
      <c r="AL21" s="945" t="s">
        <v>520</v>
      </c>
      <c r="AM21" s="945"/>
      <c r="AN21" s="945"/>
      <c r="AO21" s="945"/>
      <c r="AP21" s="945"/>
      <c r="AQ21" s="945"/>
      <c r="AR21" s="945"/>
      <c r="AS21" s="945"/>
      <c r="AT21" s="945"/>
      <c r="AU21" s="945"/>
      <c r="AV21" s="945"/>
      <c r="AW21" s="945"/>
      <c r="AX21" s="141"/>
      <c r="AY21" s="141"/>
      <c r="AZ21" s="141"/>
      <c r="BA21" s="141"/>
      <c r="BB21" s="141"/>
      <c r="BC21" s="141"/>
      <c r="BD21" s="140"/>
      <c r="BE21" s="140"/>
    </row>
    <row r="22" spans="1:57" s="142" customFormat="1" ht="49.5" customHeight="1">
      <c r="A22" s="140"/>
      <c r="B22" s="915"/>
      <c r="C22" s="915"/>
      <c r="D22" s="915"/>
      <c r="E22" s="915"/>
      <c r="F22" s="915"/>
      <c r="G22" s="915"/>
      <c r="H22" s="915"/>
      <c r="I22" s="915"/>
      <c r="J22" s="915"/>
      <c r="K22" s="916"/>
      <c r="L22" s="914"/>
      <c r="M22" s="916"/>
      <c r="N22" s="917" t="s">
        <v>632</v>
      </c>
      <c r="O22" s="803"/>
      <c r="P22" s="803"/>
      <c r="Q22" s="804"/>
      <c r="R22" s="917" t="s">
        <v>633</v>
      </c>
      <c r="S22" s="803"/>
      <c r="T22" s="803"/>
      <c r="U22" s="804"/>
      <c r="V22" s="917" t="s">
        <v>634</v>
      </c>
      <c r="W22" s="803"/>
      <c r="X22" s="803"/>
      <c r="Y22" s="804"/>
      <c r="Z22" s="917" t="s">
        <v>632</v>
      </c>
      <c r="AA22" s="803"/>
      <c r="AB22" s="803"/>
      <c r="AC22" s="804"/>
      <c r="AD22" s="917" t="s">
        <v>633</v>
      </c>
      <c r="AE22" s="803"/>
      <c r="AF22" s="803"/>
      <c r="AG22" s="804"/>
      <c r="AH22" s="917" t="s">
        <v>634</v>
      </c>
      <c r="AI22" s="803"/>
      <c r="AJ22" s="803"/>
      <c r="AK22" s="804"/>
      <c r="AL22" s="917" t="s">
        <v>632</v>
      </c>
      <c r="AM22" s="803"/>
      <c r="AN22" s="803"/>
      <c r="AO22" s="804"/>
      <c r="AP22" s="917" t="s">
        <v>633</v>
      </c>
      <c r="AQ22" s="803"/>
      <c r="AR22" s="803"/>
      <c r="AS22" s="804"/>
      <c r="AT22" s="917" t="s">
        <v>634</v>
      </c>
      <c r="AU22" s="803"/>
      <c r="AV22" s="803"/>
      <c r="AW22" s="804"/>
      <c r="AX22" s="143"/>
      <c r="AY22" s="143"/>
      <c r="AZ22" s="143"/>
      <c r="BA22" s="141"/>
      <c r="BB22" s="141"/>
      <c r="BC22" s="141"/>
      <c r="BD22" s="140"/>
      <c r="BE22" s="140"/>
    </row>
    <row r="23" spans="2:57" s="142" customFormat="1" ht="15" thickBot="1">
      <c r="B23" s="987">
        <v>1</v>
      </c>
      <c r="C23" s="987"/>
      <c r="D23" s="987"/>
      <c r="E23" s="987"/>
      <c r="F23" s="987"/>
      <c r="G23" s="987"/>
      <c r="H23" s="987"/>
      <c r="I23" s="987"/>
      <c r="J23" s="987"/>
      <c r="K23" s="988"/>
      <c r="L23" s="989">
        <v>2</v>
      </c>
      <c r="M23" s="991"/>
      <c r="N23" s="905">
        <v>3</v>
      </c>
      <c r="O23" s="906"/>
      <c r="P23" s="906"/>
      <c r="Q23" s="907"/>
      <c r="R23" s="905">
        <v>4</v>
      </c>
      <c r="S23" s="906"/>
      <c r="T23" s="906"/>
      <c r="U23" s="907"/>
      <c r="V23" s="905">
        <v>5</v>
      </c>
      <c r="W23" s="906"/>
      <c r="X23" s="906"/>
      <c r="Y23" s="907"/>
      <c r="Z23" s="905">
        <v>6</v>
      </c>
      <c r="AA23" s="906"/>
      <c r="AB23" s="906"/>
      <c r="AC23" s="907"/>
      <c r="AD23" s="905">
        <v>7</v>
      </c>
      <c r="AE23" s="906"/>
      <c r="AF23" s="906"/>
      <c r="AG23" s="907"/>
      <c r="AH23" s="905">
        <v>8</v>
      </c>
      <c r="AI23" s="906"/>
      <c r="AJ23" s="906"/>
      <c r="AK23" s="907"/>
      <c r="AL23" s="905">
        <v>9</v>
      </c>
      <c r="AM23" s="906"/>
      <c r="AN23" s="906"/>
      <c r="AO23" s="907"/>
      <c r="AP23" s="905">
        <v>10</v>
      </c>
      <c r="AQ23" s="906"/>
      <c r="AR23" s="906"/>
      <c r="AS23" s="907"/>
      <c r="AT23" s="954">
        <v>11</v>
      </c>
      <c r="AU23" s="813"/>
      <c r="AV23" s="813"/>
      <c r="AW23" s="814"/>
      <c r="AX23" s="134"/>
      <c r="AY23" s="134"/>
      <c r="AZ23" s="134"/>
      <c r="BA23" s="134"/>
      <c r="BB23" s="134"/>
      <c r="BC23" s="134"/>
      <c r="BD23" s="140"/>
      <c r="BE23" s="140"/>
    </row>
    <row r="24" spans="1:57" s="142" customFormat="1" ht="33" customHeight="1">
      <c r="A24" s="140"/>
      <c r="B24" s="955" t="s">
        <v>530</v>
      </c>
      <c r="C24" s="955"/>
      <c r="D24" s="955"/>
      <c r="E24" s="955"/>
      <c r="F24" s="955"/>
      <c r="G24" s="955"/>
      <c r="H24" s="955"/>
      <c r="I24" s="955"/>
      <c r="J24" s="955"/>
      <c r="K24" s="956"/>
      <c r="L24" s="957" t="s">
        <v>288</v>
      </c>
      <c r="M24" s="958"/>
      <c r="N24" s="853"/>
      <c r="O24" s="854"/>
      <c r="P24" s="854"/>
      <c r="Q24" s="855"/>
      <c r="R24" s="853"/>
      <c r="S24" s="854"/>
      <c r="T24" s="854"/>
      <c r="U24" s="855"/>
      <c r="V24" s="853"/>
      <c r="W24" s="854"/>
      <c r="X24" s="854"/>
      <c r="Y24" s="855"/>
      <c r="Z24" s="853"/>
      <c r="AA24" s="854"/>
      <c r="AB24" s="854"/>
      <c r="AC24" s="855"/>
      <c r="AD24" s="853"/>
      <c r="AE24" s="854"/>
      <c r="AF24" s="854"/>
      <c r="AG24" s="855"/>
      <c r="AH24" s="853"/>
      <c r="AI24" s="854"/>
      <c r="AJ24" s="854"/>
      <c r="AK24" s="855"/>
      <c r="AL24" s="853"/>
      <c r="AM24" s="854"/>
      <c r="AN24" s="854"/>
      <c r="AO24" s="855"/>
      <c r="AP24" s="853"/>
      <c r="AQ24" s="854"/>
      <c r="AR24" s="854"/>
      <c r="AS24" s="855"/>
      <c r="AT24" s="853"/>
      <c r="AU24" s="854"/>
      <c r="AV24" s="854"/>
      <c r="AW24" s="1089"/>
      <c r="AX24" s="134"/>
      <c r="AY24" s="134"/>
      <c r="AZ24" s="134"/>
      <c r="BA24" s="134"/>
      <c r="BB24" s="134"/>
      <c r="BC24" s="134"/>
      <c r="BD24" s="140"/>
      <c r="BE24" s="140"/>
    </row>
    <row r="25" spans="1:57" s="142" customFormat="1" ht="18" customHeight="1" hidden="1">
      <c r="A25" s="140"/>
      <c r="B25" s="955" t="s">
        <v>1</v>
      </c>
      <c r="C25" s="955"/>
      <c r="D25" s="955"/>
      <c r="E25" s="955"/>
      <c r="F25" s="955"/>
      <c r="G25" s="955"/>
      <c r="H25" s="955"/>
      <c r="I25" s="955"/>
      <c r="J25" s="955"/>
      <c r="K25" s="956"/>
      <c r="L25" s="962"/>
      <c r="M25" s="963"/>
      <c r="N25" s="827"/>
      <c r="O25" s="828"/>
      <c r="P25" s="828"/>
      <c r="Q25" s="829"/>
      <c r="R25" s="827"/>
      <c r="S25" s="828"/>
      <c r="T25" s="828"/>
      <c r="U25" s="829"/>
      <c r="V25" s="827"/>
      <c r="W25" s="828"/>
      <c r="X25" s="828"/>
      <c r="Y25" s="829"/>
      <c r="Z25" s="827"/>
      <c r="AA25" s="828"/>
      <c r="AB25" s="828"/>
      <c r="AC25" s="829"/>
      <c r="AD25" s="827"/>
      <c r="AE25" s="828"/>
      <c r="AF25" s="828"/>
      <c r="AG25" s="829"/>
      <c r="AH25" s="827"/>
      <c r="AI25" s="828"/>
      <c r="AJ25" s="828"/>
      <c r="AK25" s="829"/>
      <c r="AL25" s="827"/>
      <c r="AM25" s="828"/>
      <c r="AN25" s="828"/>
      <c r="AO25" s="829"/>
      <c r="AP25" s="827"/>
      <c r="AQ25" s="828"/>
      <c r="AR25" s="828"/>
      <c r="AS25" s="829"/>
      <c r="AT25" s="827"/>
      <c r="AU25" s="828"/>
      <c r="AV25" s="828"/>
      <c r="AW25" s="1088"/>
      <c r="AX25" s="134"/>
      <c r="AY25" s="134"/>
      <c r="AZ25" s="134"/>
      <c r="BA25" s="134"/>
      <c r="BB25" s="134"/>
      <c r="BC25" s="134"/>
      <c r="BD25" s="140"/>
      <c r="BE25" s="140"/>
    </row>
    <row r="26" spans="1:57" s="142" customFormat="1" ht="18" customHeight="1" hidden="1">
      <c r="A26" s="140"/>
      <c r="B26" s="199"/>
      <c r="C26" s="199"/>
      <c r="D26" s="199"/>
      <c r="E26" s="199"/>
      <c r="F26" s="199"/>
      <c r="G26" s="199"/>
      <c r="H26" s="199"/>
      <c r="I26" s="199"/>
      <c r="J26" s="199"/>
      <c r="K26" s="200"/>
      <c r="L26" s="962" t="s">
        <v>314</v>
      </c>
      <c r="M26" s="963"/>
      <c r="N26" s="332"/>
      <c r="O26" s="333"/>
      <c r="P26" s="333"/>
      <c r="Q26" s="334"/>
      <c r="R26" s="332"/>
      <c r="S26" s="333"/>
      <c r="T26" s="333"/>
      <c r="U26" s="334"/>
      <c r="V26" s="332"/>
      <c r="W26" s="333"/>
      <c r="X26" s="333"/>
      <c r="Y26" s="334"/>
      <c r="Z26" s="332"/>
      <c r="AA26" s="333"/>
      <c r="AB26" s="333"/>
      <c r="AC26" s="334"/>
      <c r="AD26" s="332"/>
      <c r="AE26" s="333"/>
      <c r="AF26" s="333"/>
      <c r="AG26" s="334"/>
      <c r="AH26" s="332"/>
      <c r="AI26" s="333"/>
      <c r="AJ26" s="333"/>
      <c r="AK26" s="334"/>
      <c r="AL26" s="332"/>
      <c r="AM26" s="333"/>
      <c r="AN26" s="333"/>
      <c r="AO26" s="334"/>
      <c r="AP26" s="332"/>
      <c r="AQ26" s="333"/>
      <c r="AR26" s="333"/>
      <c r="AS26" s="334"/>
      <c r="AT26" s="332"/>
      <c r="AU26" s="333"/>
      <c r="AV26" s="333"/>
      <c r="AW26" s="335"/>
      <c r="AX26" s="134"/>
      <c r="AY26" s="134"/>
      <c r="AZ26" s="134"/>
      <c r="BA26" s="134"/>
      <c r="BB26" s="134"/>
      <c r="BC26" s="134"/>
      <c r="BD26" s="140"/>
      <c r="BE26" s="140"/>
    </row>
    <row r="27" spans="1:57" s="142" customFormat="1" ht="18" customHeight="1" hidden="1">
      <c r="A27" s="140"/>
      <c r="B27" s="955"/>
      <c r="C27" s="955"/>
      <c r="D27" s="955"/>
      <c r="E27" s="955"/>
      <c r="F27" s="955"/>
      <c r="G27" s="955"/>
      <c r="H27" s="955"/>
      <c r="I27" s="955"/>
      <c r="J27" s="955"/>
      <c r="K27" s="956"/>
      <c r="L27" s="962" t="s">
        <v>316</v>
      </c>
      <c r="M27" s="963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1097"/>
      <c r="AD27" s="1097"/>
      <c r="AE27" s="1097"/>
      <c r="AF27" s="1097"/>
      <c r="AG27" s="1097"/>
      <c r="AH27" s="1097"/>
      <c r="AI27" s="1097"/>
      <c r="AJ27" s="1097"/>
      <c r="AK27" s="1097"/>
      <c r="AL27" s="1097"/>
      <c r="AM27" s="1097"/>
      <c r="AN27" s="1097"/>
      <c r="AO27" s="1097"/>
      <c r="AP27" s="1097"/>
      <c r="AQ27" s="1097"/>
      <c r="AR27" s="1097"/>
      <c r="AS27" s="1097"/>
      <c r="AT27" s="1097"/>
      <c r="AU27" s="1097"/>
      <c r="AV27" s="1097"/>
      <c r="AW27" s="1098"/>
      <c r="AX27" s="134"/>
      <c r="AY27" s="134"/>
      <c r="AZ27" s="134"/>
      <c r="BA27" s="134"/>
      <c r="BB27" s="134"/>
      <c r="BC27" s="134"/>
      <c r="BD27" s="140"/>
      <c r="BE27" s="140"/>
    </row>
    <row r="28" spans="1:57" s="142" customFormat="1" ht="18" customHeight="1" hidden="1">
      <c r="A28" s="140"/>
      <c r="B28" s="199"/>
      <c r="C28" s="199"/>
      <c r="D28" s="199"/>
      <c r="E28" s="199"/>
      <c r="F28" s="199"/>
      <c r="G28" s="199"/>
      <c r="H28" s="199"/>
      <c r="I28" s="199"/>
      <c r="J28" s="199"/>
      <c r="K28" s="200"/>
      <c r="L28" s="197"/>
      <c r="M28" s="198"/>
      <c r="N28" s="336"/>
      <c r="O28" s="337"/>
      <c r="P28" s="337"/>
      <c r="Q28" s="338"/>
      <c r="R28" s="336"/>
      <c r="S28" s="337"/>
      <c r="T28" s="337"/>
      <c r="U28" s="338"/>
      <c r="V28" s="336"/>
      <c r="W28" s="337"/>
      <c r="X28" s="337"/>
      <c r="Y28" s="338"/>
      <c r="Z28" s="336"/>
      <c r="AA28" s="337"/>
      <c r="AB28" s="337"/>
      <c r="AC28" s="338"/>
      <c r="AD28" s="336"/>
      <c r="AE28" s="337"/>
      <c r="AF28" s="337"/>
      <c r="AG28" s="338"/>
      <c r="AH28" s="336"/>
      <c r="AI28" s="337"/>
      <c r="AJ28" s="337"/>
      <c r="AK28" s="338"/>
      <c r="AL28" s="336"/>
      <c r="AM28" s="337"/>
      <c r="AN28" s="337"/>
      <c r="AO28" s="338"/>
      <c r="AP28" s="336"/>
      <c r="AQ28" s="337"/>
      <c r="AR28" s="337"/>
      <c r="AS28" s="338"/>
      <c r="AT28" s="336"/>
      <c r="AU28" s="337"/>
      <c r="AV28" s="337"/>
      <c r="AW28" s="339"/>
      <c r="AX28" s="134"/>
      <c r="AY28" s="134"/>
      <c r="AZ28" s="134"/>
      <c r="BA28" s="134"/>
      <c r="BB28" s="134"/>
      <c r="BC28" s="134"/>
      <c r="BD28" s="140"/>
      <c r="BE28" s="140"/>
    </row>
    <row r="29" spans="1:57" s="142" customFormat="1" ht="47.25" customHeight="1">
      <c r="A29" s="140"/>
      <c r="B29" s="955" t="s">
        <v>533</v>
      </c>
      <c r="C29" s="955"/>
      <c r="D29" s="955"/>
      <c r="E29" s="955"/>
      <c r="F29" s="955"/>
      <c r="G29" s="955"/>
      <c r="H29" s="955"/>
      <c r="I29" s="955"/>
      <c r="J29" s="955"/>
      <c r="K29" s="956"/>
      <c r="L29" s="962" t="s">
        <v>290</v>
      </c>
      <c r="M29" s="963"/>
      <c r="N29" s="1099" t="s">
        <v>33</v>
      </c>
      <c r="O29" s="1100"/>
      <c r="P29" s="1100"/>
      <c r="Q29" s="1101"/>
      <c r="R29" s="1099" t="s">
        <v>33</v>
      </c>
      <c r="S29" s="1100"/>
      <c r="T29" s="1100"/>
      <c r="U29" s="1101"/>
      <c r="V29" s="1099" t="s">
        <v>33</v>
      </c>
      <c r="W29" s="1100"/>
      <c r="X29" s="1100"/>
      <c r="Y29" s="1101"/>
      <c r="Z29" s="1099" t="s">
        <v>33</v>
      </c>
      <c r="AA29" s="1100"/>
      <c r="AB29" s="1100"/>
      <c r="AC29" s="1101"/>
      <c r="AD29" s="1099" t="s">
        <v>33</v>
      </c>
      <c r="AE29" s="1100"/>
      <c r="AF29" s="1100"/>
      <c r="AG29" s="1101"/>
      <c r="AH29" s="1099" t="s">
        <v>33</v>
      </c>
      <c r="AI29" s="1100"/>
      <c r="AJ29" s="1100"/>
      <c r="AK29" s="1101"/>
      <c r="AL29" s="1102"/>
      <c r="AM29" s="1103"/>
      <c r="AN29" s="1103"/>
      <c r="AO29" s="1104"/>
      <c r="AP29" s="1102"/>
      <c r="AQ29" s="1103"/>
      <c r="AR29" s="1103"/>
      <c r="AS29" s="1104"/>
      <c r="AT29" s="1102"/>
      <c r="AU29" s="1103"/>
      <c r="AV29" s="1103"/>
      <c r="AW29" s="1105"/>
      <c r="AX29" s="134"/>
      <c r="AY29" s="134"/>
      <c r="AZ29" s="134"/>
      <c r="BA29" s="134"/>
      <c r="BB29" s="134"/>
      <c r="BC29" s="134"/>
      <c r="BD29" s="140"/>
      <c r="BE29" s="140"/>
    </row>
    <row r="30" spans="1:57" s="142" customFormat="1" ht="14.25" hidden="1">
      <c r="A30" s="140"/>
      <c r="B30" s="955" t="s">
        <v>1</v>
      </c>
      <c r="C30" s="955"/>
      <c r="D30" s="955"/>
      <c r="E30" s="955"/>
      <c r="F30" s="955"/>
      <c r="G30" s="955"/>
      <c r="H30" s="955"/>
      <c r="I30" s="955"/>
      <c r="J30" s="955"/>
      <c r="K30" s="956"/>
      <c r="L30" s="197"/>
      <c r="M30" s="198"/>
      <c r="N30" s="336"/>
      <c r="O30" s="337"/>
      <c r="P30" s="337"/>
      <c r="Q30" s="338"/>
      <c r="R30" s="336"/>
      <c r="S30" s="337"/>
      <c r="T30" s="337"/>
      <c r="U30" s="338"/>
      <c r="V30" s="336"/>
      <c r="W30" s="337"/>
      <c r="X30" s="337"/>
      <c r="Y30" s="338"/>
      <c r="Z30" s="336"/>
      <c r="AA30" s="337"/>
      <c r="AB30" s="337"/>
      <c r="AC30" s="338"/>
      <c r="AD30" s="336"/>
      <c r="AE30" s="337"/>
      <c r="AF30" s="337"/>
      <c r="AG30" s="338"/>
      <c r="AH30" s="336"/>
      <c r="AI30" s="337"/>
      <c r="AJ30" s="337"/>
      <c r="AK30" s="338"/>
      <c r="AL30" s="336"/>
      <c r="AM30" s="337"/>
      <c r="AN30" s="337"/>
      <c r="AO30" s="338"/>
      <c r="AP30" s="336"/>
      <c r="AQ30" s="337"/>
      <c r="AR30" s="337"/>
      <c r="AS30" s="338"/>
      <c r="AT30" s="336"/>
      <c r="AU30" s="337"/>
      <c r="AV30" s="337"/>
      <c r="AW30" s="339"/>
      <c r="AX30" s="134"/>
      <c r="AY30" s="134"/>
      <c r="AZ30" s="134"/>
      <c r="BA30" s="134"/>
      <c r="BB30" s="134"/>
      <c r="BC30" s="134"/>
      <c r="BD30" s="140"/>
      <c r="BE30" s="140"/>
    </row>
    <row r="31" spans="1:57" s="142" customFormat="1" ht="18" customHeight="1" hidden="1">
      <c r="A31" s="140"/>
      <c r="B31" s="955"/>
      <c r="C31" s="955"/>
      <c r="D31" s="955"/>
      <c r="E31" s="955"/>
      <c r="F31" s="955"/>
      <c r="G31" s="955"/>
      <c r="H31" s="955"/>
      <c r="I31" s="955"/>
      <c r="J31" s="955"/>
      <c r="K31" s="956"/>
      <c r="L31" s="962" t="s">
        <v>318</v>
      </c>
      <c r="M31" s="963"/>
      <c r="N31" s="827"/>
      <c r="O31" s="828"/>
      <c r="P31" s="828"/>
      <c r="Q31" s="829"/>
      <c r="R31" s="827"/>
      <c r="S31" s="828"/>
      <c r="T31" s="828"/>
      <c r="U31" s="829"/>
      <c r="V31" s="827"/>
      <c r="W31" s="828"/>
      <c r="X31" s="828"/>
      <c r="Y31" s="829"/>
      <c r="Z31" s="827"/>
      <c r="AA31" s="828"/>
      <c r="AB31" s="828"/>
      <c r="AC31" s="829"/>
      <c r="AD31" s="827"/>
      <c r="AE31" s="828"/>
      <c r="AF31" s="828"/>
      <c r="AG31" s="829"/>
      <c r="AH31" s="827"/>
      <c r="AI31" s="828"/>
      <c r="AJ31" s="828"/>
      <c r="AK31" s="829"/>
      <c r="AL31" s="827"/>
      <c r="AM31" s="828"/>
      <c r="AN31" s="828"/>
      <c r="AO31" s="829"/>
      <c r="AP31" s="827"/>
      <c r="AQ31" s="828"/>
      <c r="AR31" s="828"/>
      <c r="AS31" s="829"/>
      <c r="AT31" s="827"/>
      <c r="AU31" s="828"/>
      <c r="AV31" s="828"/>
      <c r="AW31" s="1088"/>
      <c r="AX31" s="134"/>
      <c r="AY31" s="134"/>
      <c r="AZ31" s="134"/>
      <c r="BA31" s="134"/>
      <c r="BB31" s="134"/>
      <c r="BC31" s="134"/>
      <c r="BD31" s="140"/>
      <c r="BE31" s="140"/>
    </row>
    <row r="32" spans="1:57" s="142" customFormat="1" ht="18" customHeight="1" hidden="1">
      <c r="A32" s="140"/>
      <c r="B32" s="955"/>
      <c r="C32" s="955"/>
      <c r="D32" s="955"/>
      <c r="E32" s="955"/>
      <c r="F32" s="955"/>
      <c r="G32" s="955"/>
      <c r="H32" s="955"/>
      <c r="I32" s="955"/>
      <c r="J32" s="955"/>
      <c r="K32" s="956"/>
      <c r="L32" s="962" t="s">
        <v>319</v>
      </c>
      <c r="M32" s="963"/>
      <c r="N32" s="1097"/>
      <c r="O32" s="1097"/>
      <c r="P32" s="1097"/>
      <c r="Q32" s="1097"/>
      <c r="R32" s="1097"/>
      <c r="S32" s="1097"/>
      <c r="T32" s="1097"/>
      <c r="U32" s="1097"/>
      <c r="V32" s="1097"/>
      <c r="W32" s="1097"/>
      <c r="X32" s="1097"/>
      <c r="Y32" s="1097"/>
      <c r="Z32" s="1097"/>
      <c r="AA32" s="1097"/>
      <c r="AB32" s="1097"/>
      <c r="AC32" s="1097"/>
      <c r="AD32" s="1097"/>
      <c r="AE32" s="1097"/>
      <c r="AF32" s="1097"/>
      <c r="AG32" s="1097"/>
      <c r="AH32" s="1097"/>
      <c r="AI32" s="1097"/>
      <c r="AJ32" s="1097"/>
      <c r="AK32" s="1097"/>
      <c r="AL32" s="1097"/>
      <c r="AM32" s="1097"/>
      <c r="AN32" s="1097"/>
      <c r="AO32" s="1097"/>
      <c r="AP32" s="1097"/>
      <c r="AQ32" s="1097"/>
      <c r="AR32" s="1097"/>
      <c r="AS32" s="1097"/>
      <c r="AT32" s="1097"/>
      <c r="AU32" s="1097"/>
      <c r="AV32" s="1097"/>
      <c r="AW32" s="1098"/>
      <c r="AX32" s="134"/>
      <c r="AY32" s="134"/>
      <c r="AZ32" s="134"/>
      <c r="BA32" s="134"/>
      <c r="BB32" s="134"/>
      <c r="BC32" s="134"/>
      <c r="BD32" s="140"/>
      <c r="BE32" s="140"/>
    </row>
    <row r="33" spans="1:57" s="142" customFormat="1" ht="18" customHeight="1" hidden="1">
      <c r="A33" s="140"/>
      <c r="B33" s="199"/>
      <c r="C33" s="199"/>
      <c r="D33" s="199"/>
      <c r="E33" s="199"/>
      <c r="F33" s="199"/>
      <c r="G33" s="199"/>
      <c r="H33" s="199"/>
      <c r="I33" s="199"/>
      <c r="J33" s="199"/>
      <c r="K33" s="200"/>
      <c r="L33" s="197"/>
      <c r="M33" s="198"/>
      <c r="N33" s="336"/>
      <c r="O33" s="337"/>
      <c r="P33" s="337"/>
      <c r="Q33" s="338"/>
      <c r="R33" s="336"/>
      <c r="S33" s="337"/>
      <c r="T33" s="337"/>
      <c r="U33" s="338"/>
      <c r="V33" s="336"/>
      <c r="W33" s="337"/>
      <c r="X33" s="337"/>
      <c r="Y33" s="338"/>
      <c r="Z33" s="336"/>
      <c r="AA33" s="337"/>
      <c r="AB33" s="337"/>
      <c r="AC33" s="338"/>
      <c r="AD33" s="336"/>
      <c r="AE33" s="337"/>
      <c r="AF33" s="337"/>
      <c r="AG33" s="338"/>
      <c r="AH33" s="336"/>
      <c r="AI33" s="337"/>
      <c r="AJ33" s="337"/>
      <c r="AK33" s="338"/>
      <c r="AL33" s="336"/>
      <c r="AM33" s="337"/>
      <c r="AN33" s="337"/>
      <c r="AO33" s="338"/>
      <c r="AP33" s="336"/>
      <c r="AQ33" s="337"/>
      <c r="AR33" s="337"/>
      <c r="AS33" s="338"/>
      <c r="AT33" s="336"/>
      <c r="AU33" s="337"/>
      <c r="AV33" s="337"/>
      <c r="AW33" s="339"/>
      <c r="AX33" s="134"/>
      <c r="AY33" s="134"/>
      <c r="AZ33" s="134"/>
      <c r="BA33" s="134"/>
      <c r="BB33" s="134"/>
      <c r="BC33" s="134"/>
      <c r="BD33" s="140"/>
      <c r="BE33" s="140"/>
    </row>
    <row r="34" spans="1:57" s="142" customFormat="1" ht="14.25" hidden="1">
      <c r="A34" s="140"/>
      <c r="B34" s="955"/>
      <c r="C34" s="955"/>
      <c r="D34" s="955"/>
      <c r="E34" s="955"/>
      <c r="F34" s="955"/>
      <c r="G34" s="955"/>
      <c r="H34" s="955"/>
      <c r="I34" s="955"/>
      <c r="J34" s="955"/>
      <c r="K34" s="956"/>
      <c r="L34" s="962"/>
      <c r="M34" s="963"/>
      <c r="N34" s="1106"/>
      <c r="O34" s="1107"/>
      <c r="P34" s="1107"/>
      <c r="Q34" s="1108"/>
      <c r="R34" s="1106"/>
      <c r="S34" s="1107"/>
      <c r="T34" s="1107"/>
      <c r="U34" s="1108"/>
      <c r="V34" s="1106"/>
      <c r="W34" s="1107"/>
      <c r="X34" s="1107"/>
      <c r="Y34" s="1108"/>
      <c r="Z34" s="1106"/>
      <c r="AA34" s="1107"/>
      <c r="AB34" s="1107"/>
      <c r="AC34" s="1108"/>
      <c r="AD34" s="1106"/>
      <c r="AE34" s="1107"/>
      <c r="AF34" s="1107"/>
      <c r="AG34" s="1108"/>
      <c r="AH34" s="1106"/>
      <c r="AI34" s="1107"/>
      <c r="AJ34" s="1107"/>
      <c r="AK34" s="1108"/>
      <c r="AL34" s="1106"/>
      <c r="AM34" s="1107"/>
      <c r="AN34" s="1107"/>
      <c r="AO34" s="1108"/>
      <c r="AP34" s="1106"/>
      <c r="AQ34" s="1107"/>
      <c r="AR34" s="1107"/>
      <c r="AS34" s="1108"/>
      <c r="AT34" s="1106"/>
      <c r="AU34" s="1107"/>
      <c r="AV34" s="1107"/>
      <c r="AW34" s="1109"/>
      <c r="AX34" s="134"/>
      <c r="AY34" s="134"/>
      <c r="AZ34" s="134"/>
      <c r="BA34" s="134"/>
      <c r="BB34" s="134"/>
      <c r="BC34" s="134"/>
      <c r="BD34" s="140"/>
      <c r="BE34" s="140"/>
    </row>
    <row r="35" spans="1:57" s="142" customFormat="1" ht="18" customHeight="1" hidden="1">
      <c r="A35" s="140"/>
      <c r="B35" s="955"/>
      <c r="C35" s="955"/>
      <c r="D35" s="955"/>
      <c r="E35" s="955"/>
      <c r="F35" s="955"/>
      <c r="G35" s="955"/>
      <c r="H35" s="955"/>
      <c r="I35" s="955"/>
      <c r="J35" s="955"/>
      <c r="K35" s="956"/>
      <c r="L35" s="962"/>
      <c r="M35" s="963"/>
      <c r="N35" s="948"/>
      <c r="O35" s="949"/>
      <c r="P35" s="949"/>
      <c r="Q35" s="950"/>
      <c r="R35" s="948"/>
      <c r="S35" s="949"/>
      <c r="T35" s="949"/>
      <c r="U35" s="950"/>
      <c r="V35" s="948"/>
      <c r="W35" s="949"/>
      <c r="X35" s="949"/>
      <c r="Y35" s="950"/>
      <c r="Z35" s="948"/>
      <c r="AA35" s="949"/>
      <c r="AB35" s="949"/>
      <c r="AC35" s="950"/>
      <c r="AD35" s="948"/>
      <c r="AE35" s="949"/>
      <c r="AF35" s="949"/>
      <c r="AG35" s="950"/>
      <c r="AH35" s="948"/>
      <c r="AI35" s="949"/>
      <c r="AJ35" s="949"/>
      <c r="AK35" s="950"/>
      <c r="AL35" s="948"/>
      <c r="AM35" s="949"/>
      <c r="AN35" s="949"/>
      <c r="AO35" s="950"/>
      <c r="AP35" s="948"/>
      <c r="AQ35" s="949"/>
      <c r="AR35" s="949"/>
      <c r="AS35" s="950"/>
      <c r="AT35" s="948"/>
      <c r="AU35" s="949"/>
      <c r="AV35" s="949"/>
      <c r="AW35" s="1110"/>
      <c r="AX35" s="134"/>
      <c r="AY35" s="134"/>
      <c r="AZ35" s="134"/>
      <c r="BA35" s="134"/>
      <c r="BB35" s="134"/>
      <c r="BC35" s="134"/>
      <c r="BD35" s="140"/>
      <c r="BE35" s="140"/>
    </row>
    <row r="36" spans="1:57" s="142" customFormat="1" ht="18" customHeight="1" thickBot="1">
      <c r="A36" s="140"/>
      <c r="B36" s="966" t="s">
        <v>320</v>
      </c>
      <c r="C36" s="966"/>
      <c r="D36" s="966"/>
      <c r="E36" s="966"/>
      <c r="F36" s="966"/>
      <c r="G36" s="966"/>
      <c r="H36" s="966"/>
      <c r="I36" s="966"/>
      <c r="J36" s="966"/>
      <c r="K36" s="999"/>
      <c r="L36" s="1000">
        <v>9000</v>
      </c>
      <c r="M36" s="1002"/>
      <c r="N36" s="1081" t="s">
        <v>33</v>
      </c>
      <c r="O36" s="1082"/>
      <c r="P36" s="1082"/>
      <c r="Q36" s="1083"/>
      <c r="R36" s="1081" t="s">
        <v>33</v>
      </c>
      <c r="S36" s="1082"/>
      <c r="T36" s="1082"/>
      <c r="U36" s="1083"/>
      <c r="V36" s="1081" t="s">
        <v>33</v>
      </c>
      <c r="W36" s="1082"/>
      <c r="X36" s="1082"/>
      <c r="Y36" s="1083"/>
      <c r="Z36" s="1081" t="s">
        <v>33</v>
      </c>
      <c r="AA36" s="1082"/>
      <c r="AB36" s="1082"/>
      <c r="AC36" s="1083"/>
      <c r="AD36" s="1081" t="s">
        <v>33</v>
      </c>
      <c r="AE36" s="1082"/>
      <c r="AF36" s="1082"/>
      <c r="AG36" s="1083"/>
      <c r="AH36" s="1081" t="s">
        <v>33</v>
      </c>
      <c r="AI36" s="1082"/>
      <c r="AJ36" s="1082"/>
      <c r="AK36" s="1083"/>
      <c r="AL36" s="1084"/>
      <c r="AM36" s="1085"/>
      <c r="AN36" s="1085"/>
      <c r="AO36" s="1086"/>
      <c r="AP36" s="1084"/>
      <c r="AQ36" s="1085"/>
      <c r="AR36" s="1085"/>
      <c r="AS36" s="1086"/>
      <c r="AT36" s="1084"/>
      <c r="AU36" s="1085"/>
      <c r="AV36" s="1085"/>
      <c r="AW36" s="1087"/>
      <c r="AX36" s="144"/>
      <c r="AY36" s="144"/>
      <c r="AZ36" s="144"/>
      <c r="BA36" s="144"/>
      <c r="BB36" s="144"/>
      <c r="BC36" s="144"/>
      <c r="BD36" s="140"/>
      <c r="BE36" s="140"/>
    </row>
    <row r="38" spans="2:52" s="131" customFormat="1" ht="18" customHeight="1">
      <c r="B38" s="922" t="s">
        <v>541</v>
      </c>
      <c r="C38" s="922"/>
      <c r="D38" s="922"/>
      <c r="E38" s="922"/>
      <c r="F38" s="922"/>
      <c r="G38" s="922"/>
      <c r="H38" s="922"/>
      <c r="I38" s="922"/>
      <c r="J38" s="922"/>
      <c r="K38" s="922"/>
      <c r="L38" s="922"/>
      <c r="M38" s="922"/>
      <c r="N38" s="922"/>
      <c r="O38" s="922"/>
      <c r="P38" s="922"/>
      <c r="Q38" s="922"/>
      <c r="R38" s="922"/>
      <c r="S38" s="922"/>
      <c r="T38" s="922"/>
      <c r="U38" s="922"/>
      <c r="V38" s="922"/>
      <c r="W38" s="922"/>
      <c r="X38" s="922"/>
      <c r="Y38" s="922"/>
      <c r="Z38" s="922"/>
      <c r="AA38" s="922"/>
      <c r="AB38" s="922"/>
      <c r="AC38" s="922"/>
      <c r="AD38" s="922"/>
      <c r="AE38" s="922"/>
      <c r="AF38" s="922"/>
      <c r="AG38" s="922"/>
      <c r="AH38" s="922"/>
      <c r="AI38" s="922"/>
      <c r="AJ38" s="922"/>
      <c r="AK38" s="922"/>
      <c r="AL38" s="922"/>
      <c r="AM38" s="922"/>
      <c r="AN38" s="922"/>
      <c r="AO38" s="922"/>
      <c r="AP38" s="922"/>
      <c r="AQ38" s="922"/>
      <c r="AR38" s="922"/>
      <c r="AS38" s="922"/>
      <c r="AT38" s="922"/>
      <c r="AU38" s="922"/>
      <c r="AV38" s="922"/>
      <c r="AW38" s="922"/>
      <c r="AX38" s="922"/>
      <c r="AY38" s="922"/>
      <c r="AZ38" s="922"/>
    </row>
    <row r="39" s="131" customFormat="1" ht="7.5" customHeight="1"/>
    <row r="40" spans="1:57" s="142" customFormat="1" ht="49.5" customHeight="1">
      <c r="A40" s="140"/>
      <c r="B40" s="906" t="s">
        <v>0</v>
      </c>
      <c r="C40" s="906"/>
      <c r="D40" s="906"/>
      <c r="E40" s="906"/>
      <c r="F40" s="906"/>
      <c r="G40" s="906"/>
      <c r="H40" s="906"/>
      <c r="I40" s="906"/>
      <c r="J40" s="906"/>
      <c r="K40" s="907"/>
      <c r="L40" s="905" t="s">
        <v>38</v>
      </c>
      <c r="M40" s="907"/>
      <c r="N40" s="917" t="s">
        <v>531</v>
      </c>
      <c r="O40" s="803"/>
      <c r="P40" s="803"/>
      <c r="Q40" s="803"/>
      <c r="R40" s="803"/>
      <c r="S40" s="803"/>
      <c r="T40" s="803"/>
      <c r="U40" s="803"/>
      <c r="V40" s="803"/>
      <c r="W40" s="803"/>
      <c r="X40" s="803"/>
      <c r="Y40" s="804"/>
      <c r="Z40" s="917" t="s">
        <v>532</v>
      </c>
      <c r="AA40" s="803"/>
      <c r="AB40" s="803"/>
      <c r="AC40" s="803"/>
      <c r="AD40" s="803"/>
      <c r="AE40" s="803"/>
      <c r="AF40" s="803"/>
      <c r="AG40" s="803"/>
      <c r="AH40" s="803"/>
      <c r="AI40" s="803"/>
      <c r="AJ40" s="803"/>
      <c r="AK40" s="804"/>
      <c r="AL40" s="945" t="s">
        <v>520</v>
      </c>
      <c r="AM40" s="945"/>
      <c r="AN40" s="945"/>
      <c r="AO40" s="945"/>
      <c r="AP40" s="945"/>
      <c r="AQ40" s="945"/>
      <c r="AR40" s="945"/>
      <c r="AS40" s="945"/>
      <c r="AT40" s="945"/>
      <c r="AU40" s="945"/>
      <c r="AV40" s="945"/>
      <c r="AW40" s="945"/>
      <c r="AX40" s="141"/>
      <c r="AY40" s="141"/>
      <c r="AZ40" s="141"/>
      <c r="BA40" s="141"/>
      <c r="BB40" s="141"/>
      <c r="BC40" s="141"/>
      <c r="BD40" s="140"/>
      <c r="BE40" s="140"/>
    </row>
    <row r="41" spans="1:57" s="142" customFormat="1" ht="49.5" customHeight="1">
      <c r="A41" s="140"/>
      <c r="B41" s="912"/>
      <c r="C41" s="912"/>
      <c r="D41" s="912"/>
      <c r="E41" s="912"/>
      <c r="F41" s="912"/>
      <c r="G41" s="912"/>
      <c r="H41" s="912"/>
      <c r="I41" s="912"/>
      <c r="J41" s="912"/>
      <c r="K41" s="913"/>
      <c r="L41" s="911"/>
      <c r="M41" s="913"/>
      <c r="N41" s="917" t="s">
        <v>632</v>
      </c>
      <c r="O41" s="803"/>
      <c r="P41" s="803"/>
      <c r="Q41" s="804"/>
      <c r="R41" s="917" t="s">
        <v>633</v>
      </c>
      <c r="S41" s="803"/>
      <c r="T41" s="803"/>
      <c r="U41" s="804"/>
      <c r="V41" s="917" t="s">
        <v>634</v>
      </c>
      <c r="W41" s="803"/>
      <c r="X41" s="803"/>
      <c r="Y41" s="804"/>
      <c r="Z41" s="917" t="s">
        <v>632</v>
      </c>
      <c r="AA41" s="803"/>
      <c r="AB41" s="803"/>
      <c r="AC41" s="804"/>
      <c r="AD41" s="917" t="s">
        <v>633</v>
      </c>
      <c r="AE41" s="803"/>
      <c r="AF41" s="803"/>
      <c r="AG41" s="804"/>
      <c r="AH41" s="917" t="s">
        <v>634</v>
      </c>
      <c r="AI41" s="803"/>
      <c r="AJ41" s="803"/>
      <c r="AK41" s="804"/>
      <c r="AL41" s="917" t="s">
        <v>632</v>
      </c>
      <c r="AM41" s="803"/>
      <c r="AN41" s="803"/>
      <c r="AO41" s="804"/>
      <c r="AP41" s="917" t="s">
        <v>633</v>
      </c>
      <c r="AQ41" s="803"/>
      <c r="AR41" s="803"/>
      <c r="AS41" s="804"/>
      <c r="AT41" s="917" t="s">
        <v>634</v>
      </c>
      <c r="AU41" s="803"/>
      <c r="AV41" s="803"/>
      <c r="AW41" s="804"/>
      <c r="AX41" s="143"/>
      <c r="AY41" s="143"/>
      <c r="AZ41" s="143"/>
      <c r="BA41" s="141"/>
      <c r="BB41" s="141"/>
      <c r="BC41" s="141"/>
      <c r="BD41" s="140"/>
      <c r="BE41" s="140"/>
    </row>
    <row r="42" spans="2:57" s="142" customFormat="1" ht="14.25">
      <c r="B42" s="951">
        <v>1</v>
      </c>
      <c r="C42" s="951"/>
      <c r="D42" s="951"/>
      <c r="E42" s="951"/>
      <c r="F42" s="951"/>
      <c r="G42" s="951"/>
      <c r="H42" s="951"/>
      <c r="I42" s="951"/>
      <c r="J42" s="951"/>
      <c r="K42" s="951"/>
      <c r="L42" s="951">
        <v>2</v>
      </c>
      <c r="M42" s="951"/>
      <c r="N42" s="945">
        <v>3</v>
      </c>
      <c r="O42" s="945"/>
      <c r="P42" s="945"/>
      <c r="Q42" s="945"/>
      <c r="R42" s="945">
        <v>4</v>
      </c>
      <c r="S42" s="945"/>
      <c r="T42" s="945"/>
      <c r="U42" s="945"/>
      <c r="V42" s="945">
        <v>5</v>
      </c>
      <c r="W42" s="945"/>
      <c r="X42" s="945"/>
      <c r="Y42" s="945"/>
      <c r="Z42" s="945">
        <v>6</v>
      </c>
      <c r="AA42" s="945"/>
      <c r="AB42" s="945"/>
      <c r="AC42" s="945"/>
      <c r="AD42" s="945">
        <v>7</v>
      </c>
      <c r="AE42" s="945"/>
      <c r="AF42" s="945"/>
      <c r="AG42" s="945"/>
      <c r="AH42" s="945">
        <v>8</v>
      </c>
      <c r="AI42" s="945"/>
      <c r="AJ42" s="945"/>
      <c r="AK42" s="945"/>
      <c r="AL42" s="945">
        <v>9</v>
      </c>
      <c r="AM42" s="945"/>
      <c r="AN42" s="945"/>
      <c r="AO42" s="945"/>
      <c r="AP42" s="945">
        <v>10</v>
      </c>
      <c r="AQ42" s="945"/>
      <c r="AR42" s="945"/>
      <c r="AS42" s="945"/>
      <c r="AT42" s="945">
        <v>11</v>
      </c>
      <c r="AU42" s="945"/>
      <c r="AV42" s="945"/>
      <c r="AW42" s="945"/>
      <c r="AX42" s="134"/>
      <c r="AY42" s="134"/>
      <c r="AZ42" s="134"/>
      <c r="BA42" s="134"/>
      <c r="BB42" s="134"/>
      <c r="BC42" s="134"/>
      <c r="BD42" s="140"/>
      <c r="BE42" s="140"/>
    </row>
    <row r="43" spans="1:57" s="142" customFormat="1" ht="33" customHeight="1">
      <c r="A43" s="140"/>
      <c r="B43" s="1111" t="s">
        <v>534</v>
      </c>
      <c r="C43" s="1111"/>
      <c r="D43" s="1111"/>
      <c r="E43" s="1111"/>
      <c r="F43" s="1111"/>
      <c r="G43" s="1111"/>
      <c r="H43" s="1111"/>
      <c r="I43" s="1111"/>
      <c r="J43" s="1111"/>
      <c r="K43" s="1112"/>
      <c r="L43" s="1113" t="s">
        <v>292</v>
      </c>
      <c r="M43" s="1114"/>
      <c r="N43" s="1102"/>
      <c r="O43" s="1103"/>
      <c r="P43" s="1103"/>
      <c r="Q43" s="1104"/>
      <c r="R43" s="1102"/>
      <c r="S43" s="1103"/>
      <c r="T43" s="1103"/>
      <c r="U43" s="1104"/>
      <c r="V43" s="1102"/>
      <c r="W43" s="1103"/>
      <c r="X43" s="1103"/>
      <c r="Y43" s="1104"/>
      <c r="Z43" s="1102"/>
      <c r="AA43" s="1103"/>
      <c r="AB43" s="1103"/>
      <c r="AC43" s="1104"/>
      <c r="AD43" s="1102"/>
      <c r="AE43" s="1103"/>
      <c r="AF43" s="1103"/>
      <c r="AG43" s="1104"/>
      <c r="AH43" s="1102"/>
      <c r="AI43" s="1103"/>
      <c r="AJ43" s="1103"/>
      <c r="AK43" s="1104"/>
      <c r="AL43" s="1102"/>
      <c r="AM43" s="1103"/>
      <c r="AN43" s="1103"/>
      <c r="AO43" s="1104"/>
      <c r="AP43" s="1102"/>
      <c r="AQ43" s="1103"/>
      <c r="AR43" s="1103"/>
      <c r="AS43" s="1104"/>
      <c r="AT43" s="1102"/>
      <c r="AU43" s="1103"/>
      <c r="AV43" s="1103"/>
      <c r="AW43" s="1105"/>
      <c r="AX43" s="134"/>
      <c r="AY43" s="134"/>
      <c r="AZ43" s="134"/>
      <c r="BA43" s="134"/>
      <c r="BB43" s="134"/>
      <c r="BC43" s="134"/>
      <c r="BD43" s="140"/>
      <c r="BE43" s="140"/>
    </row>
    <row r="44" spans="1:57" s="142" customFormat="1" ht="18" customHeight="1" hidden="1">
      <c r="A44" s="140"/>
      <c r="B44" s="955" t="s">
        <v>1</v>
      </c>
      <c r="C44" s="955"/>
      <c r="D44" s="955"/>
      <c r="E44" s="955"/>
      <c r="F44" s="955"/>
      <c r="G44" s="955"/>
      <c r="H44" s="955"/>
      <c r="I44" s="955"/>
      <c r="J44" s="955"/>
      <c r="K44" s="956"/>
      <c r="L44" s="962"/>
      <c r="M44" s="963"/>
      <c r="N44" s="827"/>
      <c r="O44" s="828"/>
      <c r="P44" s="828"/>
      <c r="Q44" s="829"/>
      <c r="R44" s="827"/>
      <c r="S44" s="828"/>
      <c r="T44" s="828"/>
      <c r="U44" s="829"/>
      <c r="V44" s="827"/>
      <c r="W44" s="828"/>
      <c r="X44" s="828"/>
      <c r="Y44" s="829"/>
      <c r="Z44" s="827"/>
      <c r="AA44" s="828"/>
      <c r="AB44" s="828"/>
      <c r="AC44" s="829"/>
      <c r="AD44" s="827"/>
      <c r="AE44" s="828"/>
      <c r="AF44" s="828"/>
      <c r="AG44" s="829"/>
      <c r="AH44" s="827"/>
      <c r="AI44" s="828"/>
      <c r="AJ44" s="828"/>
      <c r="AK44" s="829"/>
      <c r="AL44" s="827"/>
      <c r="AM44" s="828"/>
      <c r="AN44" s="828"/>
      <c r="AO44" s="829"/>
      <c r="AP44" s="827"/>
      <c r="AQ44" s="828"/>
      <c r="AR44" s="828"/>
      <c r="AS44" s="829"/>
      <c r="AT44" s="827"/>
      <c r="AU44" s="828"/>
      <c r="AV44" s="828"/>
      <c r="AW44" s="1088"/>
      <c r="AX44" s="134"/>
      <c r="AY44" s="134"/>
      <c r="AZ44" s="134"/>
      <c r="BA44" s="134"/>
      <c r="BB44" s="134"/>
      <c r="BC44" s="134"/>
      <c r="BD44" s="140"/>
      <c r="BE44" s="140"/>
    </row>
    <row r="45" spans="1:57" s="142" customFormat="1" ht="18" customHeight="1" hidden="1">
      <c r="A45" s="140"/>
      <c r="B45" s="955" t="s">
        <v>535</v>
      </c>
      <c r="C45" s="955"/>
      <c r="D45" s="955"/>
      <c r="E45" s="955"/>
      <c r="F45" s="955"/>
      <c r="G45" s="955"/>
      <c r="H45" s="955"/>
      <c r="I45" s="955"/>
      <c r="J45" s="955"/>
      <c r="K45" s="956"/>
      <c r="L45" s="962" t="s">
        <v>374</v>
      </c>
      <c r="M45" s="963"/>
      <c r="N45" s="827"/>
      <c r="O45" s="828"/>
      <c r="P45" s="828"/>
      <c r="Q45" s="829"/>
      <c r="R45" s="827"/>
      <c r="S45" s="828"/>
      <c r="T45" s="828"/>
      <c r="U45" s="829"/>
      <c r="V45" s="827"/>
      <c r="W45" s="828"/>
      <c r="X45" s="828"/>
      <c r="Y45" s="829"/>
      <c r="Z45" s="827"/>
      <c r="AA45" s="828"/>
      <c r="AB45" s="828"/>
      <c r="AC45" s="829"/>
      <c r="AD45" s="827"/>
      <c r="AE45" s="828"/>
      <c r="AF45" s="828"/>
      <c r="AG45" s="829"/>
      <c r="AH45" s="827"/>
      <c r="AI45" s="828"/>
      <c r="AJ45" s="828"/>
      <c r="AK45" s="829"/>
      <c r="AL45" s="827"/>
      <c r="AM45" s="828"/>
      <c r="AN45" s="828"/>
      <c r="AO45" s="829"/>
      <c r="AP45" s="827"/>
      <c r="AQ45" s="828"/>
      <c r="AR45" s="828"/>
      <c r="AS45" s="829"/>
      <c r="AT45" s="827"/>
      <c r="AU45" s="828"/>
      <c r="AV45" s="828"/>
      <c r="AW45" s="1088"/>
      <c r="AX45" s="134"/>
      <c r="AY45" s="134"/>
      <c r="AZ45" s="134"/>
      <c r="BA45" s="134"/>
      <c r="BB45" s="134"/>
      <c r="BC45" s="134"/>
      <c r="BD45" s="140"/>
      <c r="BE45" s="140"/>
    </row>
    <row r="46" spans="1:57" s="142" customFormat="1" ht="18" customHeight="1" hidden="1">
      <c r="A46" s="140"/>
      <c r="B46" s="955" t="s">
        <v>535</v>
      </c>
      <c r="C46" s="955"/>
      <c r="D46" s="955"/>
      <c r="E46" s="955"/>
      <c r="F46" s="955"/>
      <c r="G46" s="955"/>
      <c r="H46" s="955"/>
      <c r="I46" s="955"/>
      <c r="J46" s="955"/>
      <c r="K46" s="956"/>
      <c r="L46" s="962" t="s">
        <v>375</v>
      </c>
      <c r="M46" s="963"/>
      <c r="N46" s="1097"/>
      <c r="O46" s="1097"/>
      <c r="P46" s="1097"/>
      <c r="Q46" s="1097"/>
      <c r="R46" s="1097"/>
      <c r="S46" s="1097"/>
      <c r="T46" s="1097"/>
      <c r="U46" s="1097"/>
      <c r="V46" s="1097"/>
      <c r="W46" s="1097"/>
      <c r="X46" s="1097"/>
      <c r="Y46" s="1097"/>
      <c r="Z46" s="1097"/>
      <c r="AA46" s="1097"/>
      <c r="AB46" s="1097"/>
      <c r="AC46" s="1097"/>
      <c r="AD46" s="1097"/>
      <c r="AE46" s="1097"/>
      <c r="AF46" s="1097"/>
      <c r="AG46" s="1097"/>
      <c r="AH46" s="1097"/>
      <c r="AI46" s="1097"/>
      <c r="AJ46" s="1097"/>
      <c r="AK46" s="1097"/>
      <c r="AL46" s="1097"/>
      <c r="AM46" s="1097"/>
      <c r="AN46" s="1097"/>
      <c r="AO46" s="1097"/>
      <c r="AP46" s="1097"/>
      <c r="AQ46" s="1097"/>
      <c r="AR46" s="1097"/>
      <c r="AS46" s="1097"/>
      <c r="AT46" s="1097"/>
      <c r="AU46" s="1097"/>
      <c r="AV46" s="1097"/>
      <c r="AW46" s="1098"/>
      <c r="AX46" s="134"/>
      <c r="AY46" s="134"/>
      <c r="AZ46" s="134"/>
      <c r="BA46" s="134"/>
      <c r="BB46" s="134"/>
      <c r="BC46" s="134"/>
      <c r="BD46" s="140"/>
      <c r="BE46" s="140"/>
    </row>
    <row r="47" spans="1:57" s="142" customFormat="1" ht="18" customHeight="1" hidden="1">
      <c r="A47" s="140"/>
      <c r="B47" s="955"/>
      <c r="C47" s="955"/>
      <c r="D47" s="955"/>
      <c r="E47" s="955"/>
      <c r="F47" s="955"/>
      <c r="G47" s="955"/>
      <c r="H47" s="955"/>
      <c r="I47" s="955"/>
      <c r="J47" s="955"/>
      <c r="K47" s="956"/>
      <c r="L47" s="962" t="s">
        <v>536</v>
      </c>
      <c r="M47" s="963"/>
      <c r="N47" s="1102"/>
      <c r="O47" s="1103"/>
      <c r="P47" s="1103"/>
      <c r="Q47" s="1104"/>
      <c r="R47" s="1102"/>
      <c r="S47" s="1103"/>
      <c r="T47" s="1103"/>
      <c r="U47" s="1104"/>
      <c r="V47" s="1102"/>
      <c r="W47" s="1103"/>
      <c r="X47" s="1103"/>
      <c r="Y47" s="1104"/>
      <c r="Z47" s="1102"/>
      <c r="AA47" s="1103"/>
      <c r="AB47" s="1103"/>
      <c r="AC47" s="1104"/>
      <c r="AD47" s="1102"/>
      <c r="AE47" s="1103"/>
      <c r="AF47" s="1103"/>
      <c r="AG47" s="1104"/>
      <c r="AH47" s="1102"/>
      <c r="AI47" s="1103"/>
      <c r="AJ47" s="1103"/>
      <c r="AK47" s="1104"/>
      <c r="AL47" s="1102"/>
      <c r="AM47" s="1103"/>
      <c r="AN47" s="1103"/>
      <c r="AO47" s="1104"/>
      <c r="AP47" s="1102"/>
      <c r="AQ47" s="1103"/>
      <c r="AR47" s="1103"/>
      <c r="AS47" s="1104"/>
      <c r="AT47" s="1102"/>
      <c r="AU47" s="1103"/>
      <c r="AV47" s="1103"/>
      <c r="AW47" s="1105"/>
      <c r="AX47" s="134"/>
      <c r="AY47" s="134"/>
      <c r="AZ47" s="134"/>
      <c r="BA47" s="134"/>
      <c r="BB47" s="134"/>
      <c r="BC47" s="134"/>
      <c r="BD47" s="140"/>
      <c r="BE47" s="140"/>
    </row>
    <row r="48" spans="1:57" s="142" customFormat="1" ht="18" customHeight="1" hidden="1">
      <c r="A48" s="140"/>
      <c r="B48" s="955"/>
      <c r="C48" s="955"/>
      <c r="D48" s="955"/>
      <c r="E48" s="955"/>
      <c r="F48" s="955"/>
      <c r="G48" s="955"/>
      <c r="H48" s="955"/>
      <c r="I48" s="955"/>
      <c r="J48" s="955"/>
      <c r="K48" s="956"/>
      <c r="L48" s="962" t="s">
        <v>537</v>
      </c>
      <c r="M48" s="963"/>
      <c r="N48" s="827"/>
      <c r="O48" s="828"/>
      <c r="P48" s="828"/>
      <c r="Q48" s="829"/>
      <c r="R48" s="827"/>
      <c r="S48" s="828"/>
      <c r="T48" s="828"/>
      <c r="U48" s="829"/>
      <c r="V48" s="827"/>
      <c r="W48" s="828"/>
      <c r="X48" s="828"/>
      <c r="Y48" s="829"/>
      <c r="Z48" s="827"/>
      <c r="AA48" s="828"/>
      <c r="AB48" s="828"/>
      <c r="AC48" s="829"/>
      <c r="AD48" s="827"/>
      <c r="AE48" s="828"/>
      <c r="AF48" s="828"/>
      <c r="AG48" s="829"/>
      <c r="AH48" s="827"/>
      <c r="AI48" s="828"/>
      <c r="AJ48" s="828"/>
      <c r="AK48" s="829"/>
      <c r="AL48" s="827"/>
      <c r="AM48" s="828"/>
      <c r="AN48" s="828"/>
      <c r="AO48" s="829"/>
      <c r="AP48" s="827"/>
      <c r="AQ48" s="828"/>
      <c r="AR48" s="828"/>
      <c r="AS48" s="829"/>
      <c r="AT48" s="827"/>
      <c r="AU48" s="828"/>
      <c r="AV48" s="828"/>
      <c r="AW48" s="1088"/>
      <c r="AX48" s="134"/>
      <c r="AY48" s="134"/>
      <c r="AZ48" s="134"/>
      <c r="BA48" s="134"/>
      <c r="BB48" s="134"/>
      <c r="BC48" s="134"/>
      <c r="BD48" s="140"/>
      <c r="BE48" s="140"/>
    </row>
    <row r="49" spans="1:57" s="142" customFormat="1" ht="18" customHeight="1" hidden="1">
      <c r="A49" s="140"/>
      <c r="B49" s="955"/>
      <c r="C49" s="955"/>
      <c r="D49" s="955"/>
      <c r="E49" s="955"/>
      <c r="F49" s="955"/>
      <c r="G49" s="955"/>
      <c r="H49" s="955"/>
      <c r="I49" s="955"/>
      <c r="J49" s="955"/>
      <c r="K49" s="956"/>
      <c r="L49" s="962"/>
      <c r="M49" s="963"/>
      <c r="N49" s="1152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2"/>
      <c r="AA49" s="1152"/>
      <c r="AB49" s="1152"/>
      <c r="AC49" s="1152"/>
      <c r="AD49" s="1152"/>
      <c r="AE49" s="1152"/>
      <c r="AF49" s="1152"/>
      <c r="AG49" s="1152"/>
      <c r="AH49" s="1152"/>
      <c r="AI49" s="1152"/>
      <c r="AJ49" s="1152"/>
      <c r="AK49" s="1152"/>
      <c r="AL49" s="1152"/>
      <c r="AM49" s="1152"/>
      <c r="AN49" s="1152"/>
      <c r="AO49" s="1152"/>
      <c r="AP49" s="1152"/>
      <c r="AQ49" s="1152"/>
      <c r="AR49" s="1152"/>
      <c r="AS49" s="1152"/>
      <c r="AT49" s="1152"/>
      <c r="AU49" s="1152"/>
      <c r="AV49" s="1152"/>
      <c r="AW49" s="1153"/>
      <c r="AX49" s="134"/>
      <c r="AY49" s="134"/>
      <c r="AZ49" s="134"/>
      <c r="BA49" s="134"/>
      <c r="BB49" s="134"/>
      <c r="BC49" s="134"/>
      <c r="BD49" s="140"/>
      <c r="BE49" s="140"/>
    </row>
    <row r="50" spans="1:57" s="142" customFormat="1" ht="39.75" customHeight="1">
      <c r="A50" s="140"/>
      <c r="B50" s="955" t="s">
        <v>538</v>
      </c>
      <c r="C50" s="955"/>
      <c r="D50" s="955"/>
      <c r="E50" s="955"/>
      <c r="F50" s="955"/>
      <c r="G50" s="955"/>
      <c r="H50" s="955"/>
      <c r="I50" s="955"/>
      <c r="J50" s="955"/>
      <c r="K50" s="956"/>
      <c r="L50" s="962" t="s">
        <v>294</v>
      </c>
      <c r="M50" s="963"/>
      <c r="N50" s="1154" t="s">
        <v>33</v>
      </c>
      <c r="O50" s="1155"/>
      <c r="P50" s="1155"/>
      <c r="Q50" s="1156"/>
      <c r="R50" s="1154" t="s">
        <v>33</v>
      </c>
      <c r="S50" s="1155"/>
      <c r="T50" s="1155"/>
      <c r="U50" s="1156"/>
      <c r="V50" s="1154" t="s">
        <v>33</v>
      </c>
      <c r="W50" s="1155"/>
      <c r="X50" s="1155"/>
      <c r="Y50" s="1156"/>
      <c r="Z50" s="1154" t="s">
        <v>33</v>
      </c>
      <c r="AA50" s="1155"/>
      <c r="AB50" s="1155"/>
      <c r="AC50" s="1156"/>
      <c r="AD50" s="1154" t="s">
        <v>33</v>
      </c>
      <c r="AE50" s="1155"/>
      <c r="AF50" s="1155"/>
      <c r="AG50" s="1156"/>
      <c r="AH50" s="1154" t="s">
        <v>33</v>
      </c>
      <c r="AI50" s="1155"/>
      <c r="AJ50" s="1155"/>
      <c r="AK50" s="1156"/>
      <c r="AL50" s="1106"/>
      <c r="AM50" s="1107"/>
      <c r="AN50" s="1107"/>
      <c r="AO50" s="1108"/>
      <c r="AP50" s="1106"/>
      <c r="AQ50" s="1107"/>
      <c r="AR50" s="1107"/>
      <c r="AS50" s="1108"/>
      <c r="AT50" s="1106"/>
      <c r="AU50" s="1107"/>
      <c r="AV50" s="1107"/>
      <c r="AW50" s="1109"/>
      <c r="AX50" s="134"/>
      <c r="AY50" s="134"/>
      <c r="AZ50" s="134"/>
      <c r="BA50" s="134"/>
      <c r="BB50" s="134"/>
      <c r="BC50" s="134"/>
      <c r="BD50" s="140"/>
      <c r="BE50" s="140"/>
    </row>
    <row r="51" spans="1:57" s="142" customFormat="1" ht="14.25" hidden="1">
      <c r="A51" s="140"/>
      <c r="B51" s="955" t="s">
        <v>1</v>
      </c>
      <c r="C51" s="955"/>
      <c r="D51" s="955"/>
      <c r="E51" s="955"/>
      <c r="F51" s="955"/>
      <c r="G51" s="955"/>
      <c r="H51" s="955"/>
      <c r="I51" s="955"/>
      <c r="J51" s="955"/>
      <c r="K51" s="956"/>
      <c r="L51" s="197"/>
      <c r="M51" s="198"/>
      <c r="N51" s="336"/>
      <c r="O51" s="337"/>
      <c r="P51" s="337"/>
      <c r="Q51" s="338"/>
      <c r="R51" s="336"/>
      <c r="S51" s="337"/>
      <c r="T51" s="337"/>
      <c r="U51" s="338"/>
      <c r="V51" s="336"/>
      <c r="W51" s="337"/>
      <c r="X51" s="337"/>
      <c r="Y51" s="338"/>
      <c r="Z51" s="336"/>
      <c r="AA51" s="337"/>
      <c r="AB51" s="337"/>
      <c r="AC51" s="338"/>
      <c r="AD51" s="336"/>
      <c r="AE51" s="337"/>
      <c r="AF51" s="337"/>
      <c r="AG51" s="338"/>
      <c r="AH51" s="336"/>
      <c r="AI51" s="337"/>
      <c r="AJ51" s="337"/>
      <c r="AK51" s="338"/>
      <c r="AL51" s="336"/>
      <c r="AM51" s="337"/>
      <c r="AN51" s="337"/>
      <c r="AO51" s="338"/>
      <c r="AP51" s="336"/>
      <c r="AQ51" s="337"/>
      <c r="AR51" s="337"/>
      <c r="AS51" s="338"/>
      <c r="AT51" s="336"/>
      <c r="AU51" s="337"/>
      <c r="AV51" s="337"/>
      <c r="AW51" s="339"/>
      <c r="AX51" s="134"/>
      <c r="AY51" s="134"/>
      <c r="AZ51" s="134"/>
      <c r="BA51" s="134"/>
      <c r="BB51" s="134"/>
      <c r="BC51" s="134"/>
      <c r="BD51" s="140"/>
      <c r="BE51" s="140"/>
    </row>
    <row r="52" spans="1:57" s="142" customFormat="1" ht="18" customHeight="1" hidden="1">
      <c r="A52" s="140"/>
      <c r="B52" s="955"/>
      <c r="C52" s="955"/>
      <c r="D52" s="955"/>
      <c r="E52" s="955"/>
      <c r="F52" s="955"/>
      <c r="G52" s="955"/>
      <c r="H52" s="955"/>
      <c r="I52" s="955"/>
      <c r="J52" s="955"/>
      <c r="K52" s="956"/>
      <c r="L52" s="962" t="s">
        <v>376</v>
      </c>
      <c r="M52" s="963"/>
      <c r="N52" s="948"/>
      <c r="O52" s="949"/>
      <c r="P52" s="949"/>
      <c r="Q52" s="950"/>
      <c r="R52" s="948"/>
      <c r="S52" s="949"/>
      <c r="T52" s="949"/>
      <c r="U52" s="950"/>
      <c r="V52" s="948"/>
      <c r="W52" s="949"/>
      <c r="X52" s="949"/>
      <c r="Y52" s="950"/>
      <c r="Z52" s="948"/>
      <c r="AA52" s="949"/>
      <c r="AB52" s="949"/>
      <c r="AC52" s="950"/>
      <c r="AD52" s="948"/>
      <c r="AE52" s="949"/>
      <c r="AF52" s="949"/>
      <c r="AG52" s="950"/>
      <c r="AH52" s="948"/>
      <c r="AI52" s="949"/>
      <c r="AJ52" s="949"/>
      <c r="AK52" s="950"/>
      <c r="AL52" s="948"/>
      <c r="AM52" s="949"/>
      <c r="AN52" s="949"/>
      <c r="AO52" s="950"/>
      <c r="AP52" s="948"/>
      <c r="AQ52" s="949"/>
      <c r="AR52" s="949"/>
      <c r="AS52" s="950"/>
      <c r="AT52" s="948"/>
      <c r="AU52" s="949"/>
      <c r="AV52" s="949"/>
      <c r="AW52" s="1110"/>
      <c r="AX52" s="134"/>
      <c r="AY52" s="134"/>
      <c r="AZ52" s="134"/>
      <c r="BA52" s="134"/>
      <c r="BB52" s="134"/>
      <c r="BC52" s="134"/>
      <c r="BD52" s="140"/>
      <c r="BE52" s="140"/>
    </row>
    <row r="53" spans="1:57" s="142" customFormat="1" ht="18" customHeight="1" hidden="1">
      <c r="A53" s="140"/>
      <c r="B53" s="955"/>
      <c r="C53" s="955"/>
      <c r="D53" s="955"/>
      <c r="E53" s="955"/>
      <c r="F53" s="955"/>
      <c r="G53" s="955"/>
      <c r="H53" s="955"/>
      <c r="I53" s="955"/>
      <c r="J53" s="955"/>
      <c r="K53" s="956"/>
      <c r="L53" s="962" t="s">
        <v>377</v>
      </c>
      <c r="M53" s="963"/>
      <c r="N53" s="1152"/>
      <c r="O53" s="1152"/>
      <c r="P53" s="1152"/>
      <c r="Q53" s="1152"/>
      <c r="R53" s="1152"/>
      <c r="S53" s="1152"/>
      <c r="T53" s="1152"/>
      <c r="U53" s="1152"/>
      <c r="V53" s="1152"/>
      <c r="W53" s="1152"/>
      <c r="X53" s="1152"/>
      <c r="Y53" s="1152"/>
      <c r="Z53" s="1152"/>
      <c r="AA53" s="1152"/>
      <c r="AB53" s="1152"/>
      <c r="AC53" s="1152"/>
      <c r="AD53" s="1152"/>
      <c r="AE53" s="1152"/>
      <c r="AF53" s="1152"/>
      <c r="AG53" s="1152"/>
      <c r="AH53" s="1152"/>
      <c r="AI53" s="1152"/>
      <c r="AJ53" s="1152"/>
      <c r="AK53" s="1152"/>
      <c r="AL53" s="1152"/>
      <c r="AM53" s="1152"/>
      <c r="AN53" s="1152"/>
      <c r="AO53" s="1152"/>
      <c r="AP53" s="1152"/>
      <c r="AQ53" s="1152"/>
      <c r="AR53" s="1152"/>
      <c r="AS53" s="1152"/>
      <c r="AT53" s="1152"/>
      <c r="AU53" s="1152"/>
      <c r="AV53" s="1152"/>
      <c r="AW53" s="1153"/>
      <c r="AX53" s="134"/>
      <c r="AY53" s="134"/>
      <c r="AZ53" s="134"/>
      <c r="BA53" s="134"/>
      <c r="BB53" s="134"/>
      <c r="BC53" s="134"/>
      <c r="BD53" s="140"/>
      <c r="BE53" s="140"/>
    </row>
    <row r="54" spans="1:57" s="142" customFormat="1" ht="14.25" hidden="1">
      <c r="A54" s="140"/>
      <c r="B54" s="955"/>
      <c r="C54" s="955"/>
      <c r="D54" s="955"/>
      <c r="E54" s="955"/>
      <c r="F54" s="955"/>
      <c r="G54" s="955"/>
      <c r="H54" s="955"/>
      <c r="I54" s="955"/>
      <c r="J54" s="955"/>
      <c r="K54" s="956"/>
      <c r="L54" s="962"/>
      <c r="M54" s="963"/>
      <c r="N54" s="1106"/>
      <c r="O54" s="1107"/>
      <c r="P54" s="1107"/>
      <c r="Q54" s="1108"/>
      <c r="R54" s="1106"/>
      <c r="S54" s="1107"/>
      <c r="T54" s="1107"/>
      <c r="U54" s="1108"/>
      <c r="V54" s="1106"/>
      <c r="W54" s="1107"/>
      <c r="X54" s="1107"/>
      <c r="Y54" s="1108"/>
      <c r="Z54" s="1106"/>
      <c r="AA54" s="1107"/>
      <c r="AB54" s="1107"/>
      <c r="AC54" s="1108"/>
      <c r="AD54" s="1106"/>
      <c r="AE54" s="1107"/>
      <c r="AF54" s="1107"/>
      <c r="AG54" s="1108"/>
      <c r="AH54" s="1106"/>
      <c r="AI54" s="1107"/>
      <c r="AJ54" s="1107"/>
      <c r="AK54" s="1108"/>
      <c r="AL54" s="1106"/>
      <c r="AM54" s="1107"/>
      <c r="AN54" s="1107"/>
      <c r="AO54" s="1108"/>
      <c r="AP54" s="1106"/>
      <c r="AQ54" s="1107"/>
      <c r="AR54" s="1107"/>
      <c r="AS54" s="1108"/>
      <c r="AT54" s="1106"/>
      <c r="AU54" s="1107"/>
      <c r="AV54" s="1107"/>
      <c r="AW54" s="1109"/>
      <c r="AX54" s="134"/>
      <c r="AY54" s="134"/>
      <c r="AZ54" s="134"/>
      <c r="BA54" s="134"/>
      <c r="BB54" s="134"/>
      <c r="BC54" s="134"/>
      <c r="BD54" s="140"/>
      <c r="BE54" s="140"/>
    </row>
    <row r="55" spans="1:57" s="142" customFormat="1" ht="18" customHeight="1" hidden="1">
      <c r="A55" s="140"/>
      <c r="B55" s="955"/>
      <c r="C55" s="955"/>
      <c r="D55" s="955"/>
      <c r="E55" s="955"/>
      <c r="F55" s="955"/>
      <c r="G55" s="955"/>
      <c r="H55" s="955"/>
      <c r="I55" s="955"/>
      <c r="J55" s="955"/>
      <c r="K55" s="956"/>
      <c r="L55" s="962"/>
      <c r="M55" s="963"/>
      <c r="N55" s="948"/>
      <c r="O55" s="949"/>
      <c r="P55" s="949"/>
      <c r="Q55" s="950"/>
      <c r="R55" s="948"/>
      <c r="S55" s="949"/>
      <c r="T55" s="949"/>
      <c r="U55" s="950"/>
      <c r="V55" s="948"/>
      <c r="W55" s="949"/>
      <c r="X55" s="949"/>
      <c r="Y55" s="950"/>
      <c r="Z55" s="948"/>
      <c r="AA55" s="949"/>
      <c r="AB55" s="949"/>
      <c r="AC55" s="950"/>
      <c r="AD55" s="948"/>
      <c r="AE55" s="949"/>
      <c r="AF55" s="949"/>
      <c r="AG55" s="950"/>
      <c r="AH55" s="948"/>
      <c r="AI55" s="949"/>
      <c r="AJ55" s="949"/>
      <c r="AK55" s="950"/>
      <c r="AL55" s="948"/>
      <c r="AM55" s="949"/>
      <c r="AN55" s="949"/>
      <c r="AO55" s="950"/>
      <c r="AP55" s="948"/>
      <c r="AQ55" s="949"/>
      <c r="AR55" s="949"/>
      <c r="AS55" s="950"/>
      <c r="AT55" s="948"/>
      <c r="AU55" s="949"/>
      <c r="AV55" s="949"/>
      <c r="AW55" s="1110"/>
      <c r="AX55" s="134"/>
      <c r="AY55" s="134"/>
      <c r="AZ55" s="134"/>
      <c r="BA55" s="134"/>
      <c r="BB55" s="134"/>
      <c r="BC55" s="134"/>
      <c r="BD55" s="140"/>
      <c r="BE55" s="140"/>
    </row>
    <row r="56" spans="1:57" s="142" customFormat="1" ht="18" customHeight="1" thickBot="1">
      <c r="A56" s="140"/>
      <c r="B56" s="966" t="s">
        <v>320</v>
      </c>
      <c r="C56" s="966"/>
      <c r="D56" s="966"/>
      <c r="E56" s="966"/>
      <c r="F56" s="966"/>
      <c r="G56" s="966"/>
      <c r="H56" s="966"/>
      <c r="I56" s="966"/>
      <c r="J56" s="966"/>
      <c r="K56" s="999"/>
      <c r="L56" s="1000">
        <v>9000</v>
      </c>
      <c r="M56" s="1002"/>
      <c r="N56" s="1081" t="s">
        <v>33</v>
      </c>
      <c r="O56" s="1082"/>
      <c r="P56" s="1082"/>
      <c r="Q56" s="1083"/>
      <c r="R56" s="1081" t="s">
        <v>33</v>
      </c>
      <c r="S56" s="1082"/>
      <c r="T56" s="1082"/>
      <c r="U56" s="1083"/>
      <c r="V56" s="1081" t="s">
        <v>33</v>
      </c>
      <c r="W56" s="1082"/>
      <c r="X56" s="1082"/>
      <c r="Y56" s="1083"/>
      <c r="Z56" s="1081" t="s">
        <v>33</v>
      </c>
      <c r="AA56" s="1082"/>
      <c r="AB56" s="1082"/>
      <c r="AC56" s="1083"/>
      <c r="AD56" s="1081" t="s">
        <v>33</v>
      </c>
      <c r="AE56" s="1082"/>
      <c r="AF56" s="1082"/>
      <c r="AG56" s="1083"/>
      <c r="AH56" s="1081" t="s">
        <v>33</v>
      </c>
      <c r="AI56" s="1082"/>
      <c r="AJ56" s="1082"/>
      <c r="AK56" s="1083"/>
      <c r="AL56" s="1084"/>
      <c r="AM56" s="1085"/>
      <c r="AN56" s="1085"/>
      <c r="AO56" s="1086"/>
      <c r="AP56" s="1084"/>
      <c r="AQ56" s="1085"/>
      <c r="AR56" s="1085"/>
      <c r="AS56" s="1086"/>
      <c r="AT56" s="1084"/>
      <c r="AU56" s="1085"/>
      <c r="AV56" s="1085"/>
      <c r="AW56" s="1087"/>
      <c r="AX56" s="144"/>
      <c r="AY56" s="144"/>
      <c r="AZ56" s="144"/>
      <c r="BA56" s="144"/>
      <c r="BB56" s="144"/>
      <c r="BC56" s="144"/>
      <c r="BD56" s="140"/>
      <c r="BE56" s="140"/>
    </row>
    <row r="57" spans="2:52" s="131" customFormat="1" ht="15" customHeight="1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6"/>
      <c r="T57" s="146"/>
      <c r="U57" s="147"/>
      <c r="V57" s="147"/>
      <c r="W57" s="147"/>
      <c r="X57" s="147"/>
      <c r="Y57" s="147"/>
      <c r="Z57" s="147"/>
      <c r="AA57" s="147"/>
      <c r="AB57" s="147"/>
      <c r="AC57" s="148"/>
      <c r="AD57" s="148"/>
      <c r="AE57" s="148"/>
      <c r="AF57" s="148"/>
      <c r="AG57" s="148"/>
      <c r="AH57" s="148"/>
      <c r="AI57" s="148"/>
      <c r="AJ57" s="148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</row>
    <row r="58" spans="1:53" s="131" customFormat="1" ht="19.5" customHeight="1">
      <c r="A58" s="135"/>
      <c r="B58" s="150"/>
      <c r="C58" s="150"/>
      <c r="D58" s="150"/>
      <c r="E58" s="150"/>
      <c r="F58" s="150"/>
      <c r="G58" s="150"/>
      <c r="H58" s="150"/>
      <c r="I58" s="150"/>
      <c r="J58" s="149"/>
      <c r="K58" s="149"/>
      <c r="L58" s="149"/>
      <c r="M58" s="149"/>
      <c r="N58" s="149"/>
      <c r="O58" s="149"/>
      <c r="P58" s="149"/>
      <c r="Q58" s="149"/>
      <c r="R58" s="151"/>
      <c r="S58" s="151"/>
      <c r="T58" s="151"/>
      <c r="U58" s="151"/>
      <c r="V58" s="151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</row>
    <row r="59" spans="1:52" s="154" customFormat="1" ht="18" customHeight="1">
      <c r="A59" s="135"/>
      <c r="B59" s="152"/>
      <c r="C59" s="1017" t="s">
        <v>344</v>
      </c>
      <c r="D59" s="1017"/>
      <c r="E59" s="1017"/>
      <c r="F59" s="1017"/>
      <c r="G59" s="1017"/>
      <c r="H59" s="1017"/>
      <c r="I59" s="169"/>
      <c r="J59" s="1018" t="s">
        <v>678</v>
      </c>
      <c r="K59" s="1019"/>
      <c r="L59" s="1019"/>
      <c r="M59" s="1019"/>
      <c r="N59" s="1019"/>
      <c r="O59" s="1019"/>
      <c r="P59" s="1019"/>
      <c r="Q59" s="1019"/>
      <c r="R59" s="1019"/>
      <c r="S59" s="1019"/>
      <c r="T59" s="1019"/>
      <c r="U59" s="1019"/>
      <c r="V59" s="1019"/>
      <c r="W59" s="1019"/>
      <c r="X59" s="1019"/>
      <c r="Y59" s="1019"/>
      <c r="Z59" s="169"/>
      <c r="AA59" s="169"/>
      <c r="AB59" s="1018"/>
      <c r="AC59" s="1019"/>
      <c r="AD59" s="1019"/>
      <c r="AE59" s="1019"/>
      <c r="AF59" s="1019"/>
      <c r="AG59" s="1019"/>
      <c r="AH59" s="1019"/>
      <c r="AI59" s="135"/>
      <c r="AJ59" s="135"/>
      <c r="AK59" s="1019" t="s">
        <v>674</v>
      </c>
      <c r="AL59" s="1019"/>
      <c r="AM59" s="1019"/>
      <c r="AN59" s="1019"/>
      <c r="AO59" s="1019"/>
      <c r="AP59" s="1019"/>
      <c r="AQ59" s="1019"/>
      <c r="AR59" s="1019"/>
      <c r="AS59" s="1019"/>
      <c r="AT59" s="1019"/>
      <c r="AU59" s="1019"/>
      <c r="AV59" s="1019"/>
      <c r="AW59" s="1019"/>
      <c r="AX59" s="1019"/>
      <c r="AY59" s="1019"/>
      <c r="AZ59" s="1019"/>
    </row>
    <row r="60" spans="1:52" s="154" customFormat="1" ht="18" customHeight="1">
      <c r="A60" s="135"/>
      <c r="B60" s="152"/>
      <c r="C60" s="1017" t="s">
        <v>345</v>
      </c>
      <c r="D60" s="1017"/>
      <c r="E60" s="1017"/>
      <c r="F60" s="1017"/>
      <c r="G60" s="1017"/>
      <c r="H60" s="1017"/>
      <c r="I60" s="169"/>
      <c r="J60" s="1026" t="s">
        <v>346</v>
      </c>
      <c r="K60" s="1026"/>
      <c r="L60" s="1026"/>
      <c r="M60" s="1026"/>
      <c r="N60" s="1026"/>
      <c r="O60" s="1026"/>
      <c r="P60" s="1026"/>
      <c r="Q60" s="1026"/>
      <c r="R60" s="1026"/>
      <c r="S60" s="1026"/>
      <c r="T60" s="1026"/>
      <c r="U60" s="1026"/>
      <c r="V60" s="1026"/>
      <c r="W60" s="1026"/>
      <c r="X60" s="1026"/>
      <c r="Y60" s="1026"/>
      <c r="Z60" s="155"/>
      <c r="AA60" s="155"/>
      <c r="AB60" s="1026" t="s">
        <v>4</v>
      </c>
      <c r="AC60" s="1026"/>
      <c r="AD60" s="1026"/>
      <c r="AE60" s="1026"/>
      <c r="AF60" s="1026"/>
      <c r="AG60" s="1026"/>
      <c r="AH60" s="1026"/>
      <c r="AI60" s="156"/>
      <c r="AJ60" s="156"/>
      <c r="AK60" s="1026" t="s">
        <v>5</v>
      </c>
      <c r="AL60" s="1026"/>
      <c r="AM60" s="1026"/>
      <c r="AN60" s="1026"/>
      <c r="AO60" s="1026"/>
      <c r="AP60" s="1026"/>
      <c r="AQ60" s="1026"/>
      <c r="AR60" s="1026"/>
      <c r="AS60" s="1026"/>
      <c r="AT60" s="1026"/>
      <c r="AU60" s="1026"/>
      <c r="AV60" s="1026"/>
      <c r="AW60" s="1026"/>
      <c r="AX60" s="1026"/>
      <c r="AY60" s="1026"/>
      <c r="AZ60" s="1026"/>
    </row>
    <row r="61" spans="1:52" s="154" customFormat="1" ht="18" customHeight="1">
      <c r="A61" s="131"/>
      <c r="B61" s="152"/>
      <c r="C61" s="169"/>
      <c r="D61" s="169"/>
      <c r="E61" s="169"/>
      <c r="F61" s="169"/>
      <c r="G61" s="169"/>
      <c r="H61" s="169"/>
      <c r="I61" s="169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6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</row>
    <row r="62" spans="2:52" s="154" customFormat="1" ht="18" customHeight="1">
      <c r="B62" s="152"/>
      <c r="C62" s="1017" t="s">
        <v>6</v>
      </c>
      <c r="D62" s="1017"/>
      <c r="E62" s="1017"/>
      <c r="F62" s="1017"/>
      <c r="G62" s="1017"/>
      <c r="H62" s="1017"/>
      <c r="I62" s="169"/>
      <c r="J62" s="1020" t="s">
        <v>679</v>
      </c>
      <c r="K62" s="1021"/>
      <c r="L62" s="1021"/>
      <c r="M62" s="1021"/>
      <c r="N62" s="1021"/>
      <c r="O62" s="1021"/>
      <c r="P62" s="1021"/>
      <c r="Q62" s="1021"/>
      <c r="R62" s="1021"/>
      <c r="S62" s="1021"/>
      <c r="T62" s="1021"/>
      <c r="U62" s="1021"/>
      <c r="V62" s="1021"/>
      <c r="W62" s="1021"/>
      <c r="X62" s="1021"/>
      <c r="Y62" s="1021"/>
      <c r="Z62" s="155"/>
      <c r="AA62" s="155"/>
      <c r="AB62" s="1020" t="s">
        <v>675</v>
      </c>
      <c r="AC62" s="1021"/>
      <c r="AD62" s="1021"/>
      <c r="AE62" s="1021"/>
      <c r="AF62" s="1021"/>
      <c r="AG62" s="1021"/>
      <c r="AH62" s="1021"/>
      <c r="AI62" s="1021"/>
      <c r="AJ62" s="1021"/>
      <c r="AK62" s="1021"/>
      <c r="AL62" s="1021"/>
      <c r="AM62" s="1021"/>
      <c r="AN62" s="1021"/>
      <c r="AO62" s="156"/>
      <c r="AP62" s="156"/>
      <c r="AQ62" s="1022" t="s">
        <v>680</v>
      </c>
      <c r="AR62" s="1023"/>
      <c r="AS62" s="1023"/>
      <c r="AT62" s="1023"/>
      <c r="AU62" s="1023"/>
      <c r="AV62" s="1023"/>
      <c r="AW62" s="1023"/>
      <c r="AX62" s="1023"/>
      <c r="AY62" s="1023"/>
      <c r="AZ62" s="1023"/>
    </row>
    <row r="63" spans="2:52" s="154" customFormat="1" ht="18" customHeight="1">
      <c r="B63" s="152"/>
      <c r="C63" s="1031"/>
      <c r="D63" s="1031"/>
      <c r="E63" s="1031"/>
      <c r="F63" s="1031"/>
      <c r="G63" s="1031"/>
      <c r="H63" s="1031"/>
      <c r="I63" s="169"/>
      <c r="J63" s="1026" t="s">
        <v>346</v>
      </c>
      <c r="K63" s="1026"/>
      <c r="L63" s="1026"/>
      <c r="M63" s="1026"/>
      <c r="N63" s="1026"/>
      <c r="O63" s="1026"/>
      <c r="P63" s="1026"/>
      <c r="Q63" s="1026"/>
      <c r="R63" s="1026"/>
      <c r="S63" s="1026"/>
      <c r="T63" s="1026"/>
      <c r="U63" s="1026"/>
      <c r="V63" s="1026"/>
      <c r="W63" s="1026"/>
      <c r="X63" s="1026"/>
      <c r="Y63" s="1026"/>
      <c r="Z63" s="155"/>
      <c r="AA63" s="155"/>
      <c r="AB63" s="1026" t="s">
        <v>347</v>
      </c>
      <c r="AC63" s="1026"/>
      <c r="AD63" s="1026"/>
      <c r="AE63" s="1026"/>
      <c r="AF63" s="1026"/>
      <c r="AG63" s="1026"/>
      <c r="AH63" s="1026"/>
      <c r="AI63" s="1026"/>
      <c r="AJ63" s="1026"/>
      <c r="AK63" s="1026"/>
      <c r="AL63" s="1026"/>
      <c r="AM63" s="1026"/>
      <c r="AN63" s="1026"/>
      <c r="AO63" s="156"/>
      <c r="AP63" s="156"/>
      <c r="AQ63" s="1026" t="s">
        <v>348</v>
      </c>
      <c r="AR63" s="1026"/>
      <c r="AS63" s="1026"/>
      <c r="AT63" s="1026"/>
      <c r="AU63" s="1026"/>
      <c r="AV63" s="1026"/>
      <c r="AW63" s="1026"/>
      <c r="AX63" s="1026"/>
      <c r="AY63" s="1026"/>
      <c r="AZ63" s="1026"/>
    </row>
    <row r="64" spans="2:52" s="154" customFormat="1" ht="18" customHeight="1">
      <c r="B64" s="152"/>
      <c r="C64" s="153"/>
      <c r="D64" s="153"/>
      <c r="E64" s="153"/>
      <c r="F64" s="153"/>
      <c r="G64" s="153"/>
      <c r="H64" s="153"/>
      <c r="I64" s="153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3"/>
      <c r="AA64" s="153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35"/>
      <c r="AP64" s="135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</row>
    <row r="65" spans="2:53" s="154" customFormat="1" ht="18" customHeight="1">
      <c r="B65" s="135"/>
      <c r="C65" s="158" t="s">
        <v>51</v>
      </c>
      <c r="D65" s="1027" t="s">
        <v>662</v>
      </c>
      <c r="E65" s="1028"/>
      <c r="F65" s="153" t="s">
        <v>51</v>
      </c>
      <c r="G65" s="159"/>
      <c r="H65" s="1027" t="s">
        <v>663</v>
      </c>
      <c r="I65" s="1028"/>
      <c r="J65" s="1028"/>
      <c r="K65" s="1028"/>
      <c r="L65" s="1028"/>
      <c r="M65" s="1028"/>
      <c r="N65" s="160"/>
      <c r="O65" s="161"/>
      <c r="P65" s="162">
        <v>20</v>
      </c>
      <c r="Q65" s="1029">
        <v>20</v>
      </c>
      <c r="R65" s="1029"/>
      <c r="S65" s="153" t="s">
        <v>27</v>
      </c>
      <c r="T65" s="160"/>
      <c r="U65" s="160"/>
      <c r="V65" s="160"/>
      <c r="W65" s="160"/>
      <c r="X65" s="135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35"/>
      <c r="AW65" s="135"/>
      <c r="AX65" s="135"/>
      <c r="AY65" s="135"/>
      <c r="AZ65" s="135"/>
      <c r="BA65" s="135"/>
    </row>
    <row r="66" spans="1:18" s="135" customFormat="1" ht="18" customHeight="1">
      <c r="A66" s="154"/>
      <c r="D66" s="1030"/>
      <c r="E66" s="1030"/>
      <c r="H66" s="1030"/>
      <c r="I66" s="1030"/>
      <c r="J66" s="1030"/>
      <c r="K66" s="1030"/>
      <c r="L66" s="1030"/>
      <c r="M66" s="1030"/>
      <c r="Q66" s="1030"/>
      <c r="R66" s="1030"/>
    </row>
  </sheetData>
  <sheetProtection/>
  <mergeCells count="352">
    <mergeCell ref="AT56:AW56"/>
    <mergeCell ref="B56:K56"/>
    <mergeCell ref="L56:M56"/>
    <mergeCell ref="N56:Q56"/>
    <mergeCell ref="R56:U56"/>
    <mergeCell ref="V56:Y56"/>
    <mergeCell ref="Z56:AC56"/>
    <mergeCell ref="Z55:AC55"/>
    <mergeCell ref="AD55:AG55"/>
    <mergeCell ref="AH55:AK55"/>
    <mergeCell ref="AL55:AO55"/>
    <mergeCell ref="AP55:AS55"/>
    <mergeCell ref="AD56:AG56"/>
    <mergeCell ref="AH56:AK56"/>
    <mergeCell ref="AL56:AO56"/>
    <mergeCell ref="AP56:AS56"/>
    <mergeCell ref="AT55:AW55"/>
    <mergeCell ref="AD54:AG54"/>
    <mergeCell ref="AH54:AK54"/>
    <mergeCell ref="AL54:AO54"/>
    <mergeCell ref="AP54:AS54"/>
    <mergeCell ref="AT54:AW54"/>
    <mergeCell ref="B55:K55"/>
    <mergeCell ref="L55:M55"/>
    <mergeCell ref="N55:Q55"/>
    <mergeCell ref="R55:U55"/>
    <mergeCell ref="V55:Y55"/>
    <mergeCell ref="B54:K54"/>
    <mergeCell ref="L54:M54"/>
    <mergeCell ref="N54:Q54"/>
    <mergeCell ref="R54:U54"/>
    <mergeCell ref="V54:Y54"/>
    <mergeCell ref="Z54:AC54"/>
    <mergeCell ref="Z53:AC53"/>
    <mergeCell ref="AD53:AG53"/>
    <mergeCell ref="AH53:AK53"/>
    <mergeCell ref="AL53:AO53"/>
    <mergeCell ref="AP53:AS53"/>
    <mergeCell ref="AT53:AW53"/>
    <mergeCell ref="AD52:AG52"/>
    <mergeCell ref="AH52:AK52"/>
    <mergeCell ref="AL52:AO52"/>
    <mergeCell ref="AP52:AS52"/>
    <mergeCell ref="AT52:AW52"/>
    <mergeCell ref="B53:K53"/>
    <mergeCell ref="L53:M53"/>
    <mergeCell ref="N53:Q53"/>
    <mergeCell ref="R53:U53"/>
    <mergeCell ref="V53:Y53"/>
    <mergeCell ref="B52:K52"/>
    <mergeCell ref="L52:M52"/>
    <mergeCell ref="N52:Q52"/>
    <mergeCell ref="R52:U52"/>
    <mergeCell ref="V52:Y52"/>
    <mergeCell ref="Z52:AC52"/>
    <mergeCell ref="AD50:AG50"/>
    <mergeCell ref="AH50:AK50"/>
    <mergeCell ref="AL50:AO50"/>
    <mergeCell ref="AP50:AS50"/>
    <mergeCell ref="AT50:AW50"/>
    <mergeCell ref="Z50:AC50"/>
    <mergeCell ref="B51:K51"/>
    <mergeCell ref="B50:K50"/>
    <mergeCell ref="L50:M50"/>
    <mergeCell ref="N50:Q50"/>
    <mergeCell ref="R50:U50"/>
    <mergeCell ref="V50:Y50"/>
    <mergeCell ref="Z49:AC49"/>
    <mergeCell ref="AD49:AG49"/>
    <mergeCell ref="AH49:AK49"/>
    <mergeCell ref="AL49:AO49"/>
    <mergeCell ref="AP49:AS49"/>
    <mergeCell ref="AT49:AW49"/>
    <mergeCell ref="AD48:AG48"/>
    <mergeCell ref="AH48:AK48"/>
    <mergeCell ref="AL48:AO48"/>
    <mergeCell ref="AP48:AS48"/>
    <mergeCell ref="AT48:AW48"/>
    <mergeCell ref="B49:K49"/>
    <mergeCell ref="L49:M49"/>
    <mergeCell ref="N49:Q49"/>
    <mergeCell ref="R49:U49"/>
    <mergeCell ref="V49:Y49"/>
    <mergeCell ref="B48:K48"/>
    <mergeCell ref="L48:M48"/>
    <mergeCell ref="N48:Q48"/>
    <mergeCell ref="R48:U48"/>
    <mergeCell ref="V48:Y48"/>
    <mergeCell ref="Z48:AC48"/>
    <mergeCell ref="Z47:AC47"/>
    <mergeCell ref="AD47:AG47"/>
    <mergeCell ref="AH47:AK47"/>
    <mergeCell ref="AL47:AO47"/>
    <mergeCell ref="AP47:AS47"/>
    <mergeCell ref="AT47:AW47"/>
    <mergeCell ref="AD46:AG46"/>
    <mergeCell ref="AH46:AK46"/>
    <mergeCell ref="AL46:AO46"/>
    <mergeCell ref="AP46:AS46"/>
    <mergeCell ref="AT46:AW46"/>
    <mergeCell ref="B47:K47"/>
    <mergeCell ref="L47:M47"/>
    <mergeCell ref="N47:Q47"/>
    <mergeCell ref="R47:U47"/>
    <mergeCell ref="V47:Y47"/>
    <mergeCell ref="AH45:AK45"/>
    <mergeCell ref="AL45:AO45"/>
    <mergeCell ref="AP45:AS45"/>
    <mergeCell ref="AT45:AW45"/>
    <mergeCell ref="B46:K46"/>
    <mergeCell ref="L46:M46"/>
    <mergeCell ref="N46:Q46"/>
    <mergeCell ref="R46:U46"/>
    <mergeCell ref="V46:Y46"/>
    <mergeCell ref="Z46:AC46"/>
    <mergeCell ref="AL44:AO44"/>
    <mergeCell ref="AP44:AS44"/>
    <mergeCell ref="AT44:AW44"/>
    <mergeCell ref="B45:K45"/>
    <mergeCell ref="L45:M45"/>
    <mergeCell ref="N45:Q45"/>
    <mergeCell ref="R45:U45"/>
    <mergeCell ref="V45:Y45"/>
    <mergeCell ref="Z45:AC45"/>
    <mergeCell ref="AD45:AG45"/>
    <mergeCell ref="AP43:AS43"/>
    <mergeCell ref="AT43:AW43"/>
    <mergeCell ref="B44:K44"/>
    <mergeCell ref="L44:M44"/>
    <mergeCell ref="N44:Q44"/>
    <mergeCell ref="R44:U44"/>
    <mergeCell ref="V44:Y44"/>
    <mergeCell ref="Z44:AC44"/>
    <mergeCell ref="AD44:AG44"/>
    <mergeCell ref="AH44:AK44"/>
    <mergeCell ref="R43:U43"/>
    <mergeCell ref="V43:Y43"/>
    <mergeCell ref="Z43:AC43"/>
    <mergeCell ref="AD43:AG43"/>
    <mergeCell ref="AH43:AK43"/>
    <mergeCell ref="AL43:AO43"/>
    <mergeCell ref="L26:M26"/>
    <mergeCell ref="B30:K30"/>
    <mergeCell ref="B9:AZ9"/>
    <mergeCell ref="B11:Y13"/>
    <mergeCell ref="Z11:AB13"/>
    <mergeCell ref="AC11:AZ11"/>
    <mergeCell ref="AC12:AJ13"/>
    <mergeCell ref="AK12:AR13"/>
    <mergeCell ref="AS12:AZ13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AK16:AR16"/>
    <mergeCell ref="AS16:AZ16"/>
    <mergeCell ref="B17:Y17"/>
    <mergeCell ref="Z17:AB17"/>
    <mergeCell ref="AC17:AJ17"/>
    <mergeCell ref="AK17:AR17"/>
    <mergeCell ref="AS17:AZ17"/>
    <mergeCell ref="D65:E65"/>
    <mergeCell ref="H65:M65"/>
    <mergeCell ref="Q65:R65"/>
    <mergeCell ref="D66:E66"/>
    <mergeCell ref="H66:M66"/>
    <mergeCell ref="Q66:R66"/>
    <mergeCell ref="C62:H62"/>
    <mergeCell ref="J62:Y62"/>
    <mergeCell ref="AB62:AN62"/>
    <mergeCell ref="AQ62:AZ62"/>
    <mergeCell ref="C63:H63"/>
    <mergeCell ref="J63:Y63"/>
    <mergeCell ref="AB63:AN63"/>
    <mergeCell ref="AQ63:AZ63"/>
    <mergeCell ref="AB59:AH59"/>
    <mergeCell ref="AK59:AZ59"/>
    <mergeCell ref="C60:H60"/>
    <mergeCell ref="J60:Y60"/>
    <mergeCell ref="AB60:AH60"/>
    <mergeCell ref="AK60:AZ60"/>
    <mergeCell ref="B42:K42"/>
    <mergeCell ref="L42:M42"/>
    <mergeCell ref="N42:Q42"/>
    <mergeCell ref="R42:U42"/>
    <mergeCell ref="V42:Y42"/>
    <mergeCell ref="C59:H59"/>
    <mergeCell ref="J59:Y59"/>
    <mergeCell ref="B43:K43"/>
    <mergeCell ref="L43:M43"/>
    <mergeCell ref="N43:Q43"/>
    <mergeCell ref="B40:K41"/>
    <mergeCell ref="L40:M41"/>
    <mergeCell ref="N40:Y40"/>
    <mergeCell ref="Z40:AK40"/>
    <mergeCell ref="AL40:AW40"/>
    <mergeCell ref="N41:Q41"/>
    <mergeCell ref="R41:U41"/>
    <mergeCell ref="V41:Y41"/>
    <mergeCell ref="AP41:AS41"/>
    <mergeCell ref="AT41:AW41"/>
    <mergeCell ref="B38:AZ38"/>
    <mergeCell ref="Z36:AC36"/>
    <mergeCell ref="AD36:AG36"/>
    <mergeCell ref="AH36:AK36"/>
    <mergeCell ref="AL36:AO36"/>
    <mergeCell ref="AP36:AS36"/>
    <mergeCell ref="AT36:AW36"/>
    <mergeCell ref="B36:K36"/>
    <mergeCell ref="L36:M36"/>
    <mergeCell ref="N36:Q36"/>
    <mergeCell ref="R36:U36"/>
    <mergeCell ref="V36:Y36"/>
    <mergeCell ref="Z35:AC35"/>
    <mergeCell ref="AD35:AG35"/>
    <mergeCell ref="AH35:AK35"/>
    <mergeCell ref="AL35:AO35"/>
    <mergeCell ref="AT34:AW34"/>
    <mergeCell ref="AP35:AS35"/>
    <mergeCell ref="AT35:AW35"/>
    <mergeCell ref="B35:K35"/>
    <mergeCell ref="L35:M35"/>
    <mergeCell ref="N35:Q35"/>
    <mergeCell ref="R35:U35"/>
    <mergeCell ref="V35:Y35"/>
    <mergeCell ref="Z32:AC32"/>
    <mergeCell ref="Z34:AC34"/>
    <mergeCell ref="AD34:AG34"/>
    <mergeCell ref="AH34:AK34"/>
    <mergeCell ref="AL34:AO34"/>
    <mergeCell ref="AP34:AS34"/>
    <mergeCell ref="B32:K32"/>
    <mergeCell ref="L32:M32"/>
    <mergeCell ref="N32:Q32"/>
    <mergeCell ref="R32:U32"/>
    <mergeCell ref="V32:Y32"/>
    <mergeCell ref="B34:K34"/>
    <mergeCell ref="L34:M34"/>
    <mergeCell ref="N34:Q34"/>
    <mergeCell ref="R34:U34"/>
    <mergeCell ref="V34:Y34"/>
    <mergeCell ref="AT31:AW31"/>
    <mergeCell ref="AD32:AG32"/>
    <mergeCell ref="AH32:AK32"/>
    <mergeCell ref="AL32:AO32"/>
    <mergeCell ref="AP32:AS32"/>
    <mergeCell ref="AT32:AW32"/>
    <mergeCell ref="Z29:AC29"/>
    <mergeCell ref="Z31:AC31"/>
    <mergeCell ref="AD31:AG31"/>
    <mergeCell ref="AH31:AK31"/>
    <mergeCell ref="AL31:AO31"/>
    <mergeCell ref="AP31:AS31"/>
    <mergeCell ref="B29:K29"/>
    <mergeCell ref="L29:M29"/>
    <mergeCell ref="N29:Q29"/>
    <mergeCell ref="R29:U29"/>
    <mergeCell ref="V29:Y29"/>
    <mergeCell ref="B31:K31"/>
    <mergeCell ref="L31:M31"/>
    <mergeCell ref="N31:Q31"/>
    <mergeCell ref="R31:U31"/>
    <mergeCell ref="V31:Y31"/>
    <mergeCell ref="AT27:AW27"/>
    <mergeCell ref="AD29:AG29"/>
    <mergeCell ref="AH29:AK29"/>
    <mergeCell ref="AL29:AO29"/>
    <mergeCell ref="AP29:AS29"/>
    <mergeCell ref="AT29:AW29"/>
    <mergeCell ref="Z25:AC25"/>
    <mergeCell ref="Z27:AC27"/>
    <mergeCell ref="AD27:AG27"/>
    <mergeCell ref="AH27:AK27"/>
    <mergeCell ref="AL27:AO27"/>
    <mergeCell ref="AP27:AS27"/>
    <mergeCell ref="B25:K25"/>
    <mergeCell ref="L25:M25"/>
    <mergeCell ref="N25:Q25"/>
    <mergeCell ref="R25:U25"/>
    <mergeCell ref="V25:Y25"/>
    <mergeCell ref="B27:K27"/>
    <mergeCell ref="L27:M27"/>
    <mergeCell ref="N27:Q27"/>
    <mergeCell ref="R27:U27"/>
    <mergeCell ref="V27:Y27"/>
    <mergeCell ref="AT24:AW24"/>
    <mergeCell ref="AD25:AG25"/>
    <mergeCell ref="AH25:AK25"/>
    <mergeCell ref="AL25:AO25"/>
    <mergeCell ref="AP25:AS25"/>
    <mergeCell ref="AT25:AW25"/>
    <mergeCell ref="Z23:AC23"/>
    <mergeCell ref="Z24:AC24"/>
    <mergeCell ref="AD24:AG24"/>
    <mergeCell ref="AH24:AK24"/>
    <mergeCell ref="AL24:AO24"/>
    <mergeCell ref="AP24:AS24"/>
    <mergeCell ref="B23:K23"/>
    <mergeCell ref="L23:M23"/>
    <mergeCell ref="N23:Q23"/>
    <mergeCell ref="R23:U23"/>
    <mergeCell ref="V23:Y23"/>
    <mergeCell ref="B24:K24"/>
    <mergeCell ref="L24:M24"/>
    <mergeCell ref="N24:Q24"/>
    <mergeCell ref="R24:U24"/>
    <mergeCell ref="V24:Y24"/>
    <mergeCell ref="AH22:AK22"/>
    <mergeCell ref="AL22:AO22"/>
    <mergeCell ref="AP22:AS22"/>
    <mergeCell ref="AT22:AW22"/>
    <mergeCell ref="AD23:AG23"/>
    <mergeCell ref="AH23:AK23"/>
    <mergeCell ref="AL23:AO23"/>
    <mergeCell ref="AP23:AS23"/>
    <mergeCell ref="AT23:AW23"/>
    <mergeCell ref="B21:K22"/>
    <mergeCell ref="L21:M22"/>
    <mergeCell ref="N21:Y21"/>
    <mergeCell ref="Z21:AK21"/>
    <mergeCell ref="AL21:AW21"/>
    <mergeCell ref="N22:Q22"/>
    <mergeCell ref="R22:U22"/>
    <mergeCell ref="V22:Y22"/>
    <mergeCell ref="Z22:AC22"/>
    <mergeCell ref="AD22:AG22"/>
    <mergeCell ref="AP42:AS42"/>
    <mergeCell ref="AT42:AW42"/>
    <mergeCell ref="Z41:AC41"/>
    <mergeCell ref="AD41:AG41"/>
    <mergeCell ref="AH41:AK41"/>
    <mergeCell ref="AL41:AO41"/>
    <mergeCell ref="Z42:AC42"/>
    <mergeCell ref="AD42:AG42"/>
    <mergeCell ref="AH42:AK42"/>
    <mergeCell ref="AL42:AO42"/>
    <mergeCell ref="B19:AZ19"/>
    <mergeCell ref="A1:AZ1"/>
    <mergeCell ref="AP2:AZ2"/>
    <mergeCell ref="A3:AZ3"/>
    <mergeCell ref="A5:K5"/>
    <mergeCell ref="L5:AZ5"/>
    <mergeCell ref="A6:K6"/>
    <mergeCell ref="B16:Y16"/>
    <mergeCell ref="Z16:AB16"/>
    <mergeCell ref="AC16:AJ16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A34"/>
  <sheetViews>
    <sheetView zoomScalePageLayoutView="0" workbookViewId="0" topLeftCell="A10">
      <selection activeCell="Y36" sqref="Y36"/>
    </sheetView>
  </sheetViews>
  <sheetFormatPr defaultColWidth="0.85546875" defaultRowHeight="15"/>
  <cols>
    <col min="1" max="52" width="3.8515625" style="203" customWidth="1"/>
    <col min="53" max="16384" width="0.85546875" style="203" customWidth="1"/>
  </cols>
  <sheetData>
    <row r="1" spans="1:52" s="189" customFormat="1" ht="49.5" customHeight="1">
      <c r="A1" s="918" t="s">
        <v>521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</row>
    <row r="2" spans="1:52" s="189" customFormat="1" ht="18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1090"/>
      <c r="AP2" s="1090"/>
      <c r="AQ2" s="1090"/>
      <c r="AR2" s="1090"/>
      <c r="AS2" s="1090"/>
      <c r="AT2" s="1090"/>
      <c r="AU2" s="1090"/>
      <c r="AV2" s="1090"/>
      <c r="AW2" s="1090"/>
      <c r="AX2" s="1090"/>
      <c r="AY2" s="1090"/>
      <c r="AZ2" s="1090"/>
    </row>
    <row r="3" spans="1:53" s="189" customFormat="1" ht="37.5" customHeight="1">
      <c r="A3" s="919" t="s">
        <v>635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183"/>
    </row>
    <row r="4" spans="1:52" s="184" customFormat="1" ht="1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</row>
    <row r="5" spans="1:53" s="189" customFormat="1" ht="15" customHeight="1">
      <c r="A5" s="920" t="s">
        <v>280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1" t="s">
        <v>666</v>
      </c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182"/>
    </row>
    <row r="6" spans="1:53" s="128" customFormat="1" ht="15" customHeight="1">
      <c r="A6" s="920" t="s">
        <v>281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130" t="s">
        <v>367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ht="15" customHeight="1"/>
    <row r="8" spans="2:52" ht="20.25" customHeight="1">
      <c r="B8" s="387" t="s">
        <v>660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</row>
    <row r="9" spans="2:52" s="131" customFormat="1" ht="18" customHeight="1">
      <c r="B9" s="922" t="s">
        <v>517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132"/>
      <c r="AU9" s="132"/>
      <c r="AV9" s="132"/>
      <c r="AW9" s="132"/>
      <c r="AX9" s="132"/>
      <c r="AY9" s="132"/>
      <c r="AZ9" s="132"/>
    </row>
    <row r="10" s="131" customFormat="1" ht="7.5" customHeight="1"/>
    <row r="11" spans="2:52" s="131" customFormat="1" ht="24.75" customHeight="1">
      <c r="B11" s="906" t="s">
        <v>0</v>
      </c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7"/>
      <c r="Z11" s="905" t="s">
        <v>284</v>
      </c>
      <c r="AA11" s="906"/>
      <c r="AB11" s="907"/>
      <c r="AC11" s="917" t="s">
        <v>520</v>
      </c>
      <c r="AD11" s="803"/>
      <c r="AE11" s="803"/>
      <c r="AF11" s="803"/>
      <c r="AG11" s="803"/>
      <c r="AH11" s="803"/>
      <c r="AI11" s="803"/>
      <c r="AJ11" s="803"/>
      <c r="AK11" s="803"/>
      <c r="AL11" s="803"/>
      <c r="AM11" s="803"/>
      <c r="AN11" s="803"/>
      <c r="AO11" s="803"/>
      <c r="AP11" s="803"/>
      <c r="AQ11" s="803"/>
      <c r="AR11" s="803"/>
      <c r="AS11" s="803"/>
      <c r="AT11" s="803"/>
      <c r="AU11" s="803"/>
      <c r="AV11" s="803"/>
      <c r="AW11" s="803"/>
      <c r="AX11" s="803"/>
      <c r="AY11" s="803"/>
      <c r="AZ11" s="804"/>
    </row>
    <row r="12" spans="2:52" s="131" customFormat="1" ht="24.75" customHeight="1"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3"/>
      <c r="Z12" s="911"/>
      <c r="AA12" s="912"/>
      <c r="AB12" s="913"/>
      <c r="AC12" s="905" t="s">
        <v>636</v>
      </c>
      <c r="AD12" s="906"/>
      <c r="AE12" s="906"/>
      <c r="AF12" s="906"/>
      <c r="AG12" s="906"/>
      <c r="AH12" s="906"/>
      <c r="AI12" s="906"/>
      <c r="AJ12" s="907"/>
      <c r="AK12" s="945" t="s">
        <v>637</v>
      </c>
      <c r="AL12" s="945"/>
      <c r="AM12" s="945"/>
      <c r="AN12" s="945"/>
      <c r="AO12" s="945"/>
      <c r="AP12" s="945"/>
      <c r="AQ12" s="945"/>
      <c r="AR12" s="945"/>
      <c r="AS12" s="906" t="s">
        <v>631</v>
      </c>
      <c r="AT12" s="906"/>
      <c r="AU12" s="906"/>
      <c r="AV12" s="906"/>
      <c r="AW12" s="906"/>
      <c r="AX12" s="906"/>
      <c r="AY12" s="906"/>
      <c r="AZ12" s="907"/>
    </row>
    <row r="13" spans="2:52" s="131" customFormat="1" ht="24.75" customHeight="1">
      <c r="B13" s="915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6"/>
      <c r="Z13" s="914"/>
      <c r="AA13" s="915"/>
      <c r="AB13" s="916"/>
      <c r="AC13" s="914"/>
      <c r="AD13" s="915"/>
      <c r="AE13" s="915"/>
      <c r="AF13" s="915"/>
      <c r="AG13" s="915"/>
      <c r="AH13" s="915"/>
      <c r="AI13" s="915"/>
      <c r="AJ13" s="916"/>
      <c r="AK13" s="945"/>
      <c r="AL13" s="945"/>
      <c r="AM13" s="945"/>
      <c r="AN13" s="945"/>
      <c r="AO13" s="945"/>
      <c r="AP13" s="945"/>
      <c r="AQ13" s="945"/>
      <c r="AR13" s="945"/>
      <c r="AS13" s="915"/>
      <c r="AT13" s="915"/>
      <c r="AU13" s="915"/>
      <c r="AV13" s="915"/>
      <c r="AW13" s="915"/>
      <c r="AX13" s="915"/>
      <c r="AY13" s="915"/>
      <c r="AZ13" s="916"/>
    </row>
    <row r="14" spans="2:53" s="133" customFormat="1" ht="15" customHeight="1" thickBot="1">
      <c r="B14" s="781">
        <v>1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  <c r="Z14" s="783" t="s">
        <v>35</v>
      </c>
      <c r="AA14" s="784"/>
      <c r="AB14" s="785"/>
      <c r="AC14" s="786" t="s">
        <v>36</v>
      </c>
      <c r="AD14" s="787"/>
      <c r="AE14" s="787"/>
      <c r="AF14" s="787"/>
      <c r="AG14" s="787"/>
      <c r="AH14" s="787"/>
      <c r="AI14" s="787"/>
      <c r="AJ14" s="788"/>
      <c r="AK14" s="786" t="s">
        <v>37</v>
      </c>
      <c r="AL14" s="787"/>
      <c r="AM14" s="787"/>
      <c r="AN14" s="787"/>
      <c r="AO14" s="787"/>
      <c r="AP14" s="787"/>
      <c r="AQ14" s="787"/>
      <c r="AR14" s="788"/>
      <c r="AS14" s="786" t="s">
        <v>286</v>
      </c>
      <c r="AT14" s="787"/>
      <c r="AU14" s="787"/>
      <c r="AV14" s="787"/>
      <c r="AW14" s="787"/>
      <c r="AX14" s="787"/>
      <c r="AY14" s="787"/>
      <c r="AZ14" s="788"/>
      <c r="BA14" s="134"/>
    </row>
    <row r="15" spans="2:52" s="135" customFormat="1" ht="29.25" customHeight="1">
      <c r="B15" s="790" t="s">
        <v>518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1157" t="s">
        <v>288</v>
      </c>
      <c r="AA15" s="1158"/>
      <c r="AB15" s="1158"/>
      <c r="AC15" s="1159"/>
      <c r="AD15" s="1159"/>
      <c r="AE15" s="1159"/>
      <c r="AF15" s="1159"/>
      <c r="AG15" s="1159"/>
      <c r="AH15" s="1159"/>
      <c r="AI15" s="1159"/>
      <c r="AJ15" s="1159"/>
      <c r="AK15" s="1159"/>
      <c r="AL15" s="1159"/>
      <c r="AM15" s="1159"/>
      <c r="AN15" s="1159"/>
      <c r="AO15" s="1159"/>
      <c r="AP15" s="1159"/>
      <c r="AQ15" s="1159"/>
      <c r="AR15" s="1159"/>
      <c r="AS15" s="1159"/>
      <c r="AT15" s="1159"/>
      <c r="AU15" s="1159"/>
      <c r="AV15" s="1159"/>
      <c r="AW15" s="1159"/>
      <c r="AX15" s="1159"/>
      <c r="AY15" s="1159"/>
      <c r="AZ15" s="1160"/>
    </row>
    <row r="16" spans="2:52" s="135" customFormat="1" ht="13.5">
      <c r="B16" s="790" t="s">
        <v>1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1161"/>
      <c r="AA16" s="1162"/>
      <c r="AB16" s="1162"/>
      <c r="AC16" s="1163"/>
      <c r="AD16" s="1163"/>
      <c r="AE16" s="1163"/>
      <c r="AF16" s="1163"/>
      <c r="AG16" s="1163"/>
      <c r="AH16" s="1163"/>
      <c r="AI16" s="1163"/>
      <c r="AJ16" s="1163"/>
      <c r="AK16" s="1163"/>
      <c r="AL16" s="1163"/>
      <c r="AM16" s="1163"/>
      <c r="AN16" s="1163"/>
      <c r="AO16" s="1163"/>
      <c r="AP16" s="1163"/>
      <c r="AQ16" s="1163"/>
      <c r="AR16" s="1163"/>
      <c r="AS16" s="1163"/>
      <c r="AT16" s="1163"/>
      <c r="AU16" s="1163"/>
      <c r="AV16" s="1163"/>
      <c r="AW16" s="1163"/>
      <c r="AX16" s="1163"/>
      <c r="AY16" s="1163"/>
      <c r="AZ16" s="1164"/>
    </row>
    <row r="17" spans="2:52" s="135" customFormat="1" ht="13.5">
      <c r="B17" s="790" t="s">
        <v>519</v>
      </c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0"/>
      <c r="Z17" s="1161"/>
      <c r="AA17" s="1162"/>
      <c r="AB17" s="1162"/>
      <c r="AC17" s="1163"/>
      <c r="AD17" s="1163"/>
      <c r="AE17" s="1163"/>
      <c r="AF17" s="1163"/>
      <c r="AG17" s="1163"/>
      <c r="AH17" s="1163"/>
      <c r="AI17" s="1163"/>
      <c r="AJ17" s="1163"/>
      <c r="AK17" s="1163"/>
      <c r="AL17" s="1163"/>
      <c r="AM17" s="1163"/>
      <c r="AN17" s="1163"/>
      <c r="AO17" s="1163"/>
      <c r="AP17" s="1163"/>
      <c r="AQ17" s="1163"/>
      <c r="AR17" s="1163"/>
      <c r="AS17" s="1163"/>
      <c r="AT17" s="1163"/>
      <c r="AU17" s="1163"/>
      <c r="AV17" s="1163"/>
      <c r="AW17" s="1163"/>
      <c r="AX17" s="1163"/>
      <c r="AY17" s="1163"/>
      <c r="AZ17" s="1164"/>
    </row>
    <row r="18" spans="2:52" s="135" customFormat="1" ht="13.5" hidden="1">
      <c r="B18" s="790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1161"/>
      <c r="AA18" s="1162"/>
      <c r="AB18" s="1162"/>
      <c r="AC18" s="1163"/>
      <c r="AD18" s="1163"/>
      <c r="AE18" s="1163"/>
      <c r="AF18" s="1163"/>
      <c r="AG18" s="1163"/>
      <c r="AH18" s="1163"/>
      <c r="AI18" s="1163"/>
      <c r="AJ18" s="1163"/>
      <c r="AK18" s="1163"/>
      <c r="AL18" s="1163"/>
      <c r="AM18" s="1163"/>
      <c r="AN18" s="1163"/>
      <c r="AO18" s="1163"/>
      <c r="AP18" s="1163"/>
      <c r="AQ18" s="1163"/>
      <c r="AR18" s="1163"/>
      <c r="AS18" s="1163"/>
      <c r="AT18" s="1163"/>
      <c r="AU18" s="1163"/>
      <c r="AV18" s="1163"/>
      <c r="AW18" s="1163"/>
      <c r="AX18" s="1163"/>
      <c r="AY18" s="1163"/>
      <c r="AZ18" s="1164"/>
    </row>
    <row r="19" spans="2:52" s="135" customFormat="1" ht="15" customHeight="1">
      <c r="B19" s="790" t="s">
        <v>593</v>
      </c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1"/>
      <c r="Z19" s="796" t="s">
        <v>290</v>
      </c>
      <c r="AA19" s="797"/>
      <c r="AB19" s="798"/>
      <c r="AC19" s="1167"/>
      <c r="AD19" s="1168"/>
      <c r="AE19" s="1168"/>
      <c r="AF19" s="1168"/>
      <c r="AG19" s="1168"/>
      <c r="AH19" s="1168"/>
      <c r="AI19" s="1168"/>
      <c r="AJ19" s="1169"/>
      <c r="AK19" s="1167"/>
      <c r="AL19" s="1168"/>
      <c r="AM19" s="1168"/>
      <c r="AN19" s="1168"/>
      <c r="AO19" s="1168"/>
      <c r="AP19" s="1168"/>
      <c r="AQ19" s="1168"/>
      <c r="AR19" s="1169"/>
      <c r="AS19" s="1167"/>
      <c r="AT19" s="1168"/>
      <c r="AU19" s="1168"/>
      <c r="AV19" s="1168"/>
      <c r="AW19" s="1168"/>
      <c r="AX19" s="1168"/>
      <c r="AY19" s="1168"/>
      <c r="AZ19" s="1170"/>
    </row>
    <row r="20" spans="2:52" s="135" customFormat="1" ht="13.5" hidden="1">
      <c r="B20" s="790" t="s">
        <v>1</v>
      </c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796"/>
      <c r="AA20" s="797"/>
      <c r="AB20" s="798"/>
      <c r="AC20" s="1167"/>
      <c r="AD20" s="1168"/>
      <c r="AE20" s="1168"/>
      <c r="AF20" s="1168"/>
      <c r="AG20" s="1168"/>
      <c r="AH20" s="1168"/>
      <c r="AI20" s="1168"/>
      <c r="AJ20" s="1169"/>
      <c r="AK20" s="1167"/>
      <c r="AL20" s="1168"/>
      <c r="AM20" s="1168"/>
      <c r="AN20" s="1168"/>
      <c r="AO20" s="1168"/>
      <c r="AP20" s="1168"/>
      <c r="AQ20" s="1168"/>
      <c r="AR20" s="1169"/>
      <c r="AS20" s="1167"/>
      <c r="AT20" s="1168"/>
      <c r="AU20" s="1168"/>
      <c r="AV20" s="1168"/>
      <c r="AW20" s="1168"/>
      <c r="AX20" s="1168"/>
      <c r="AY20" s="1168"/>
      <c r="AZ20" s="1170"/>
    </row>
    <row r="21" spans="2:52" s="135" customFormat="1" ht="13.5" hidden="1">
      <c r="B21" s="790"/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1"/>
      <c r="Z21" s="796"/>
      <c r="AA21" s="797"/>
      <c r="AB21" s="798"/>
      <c r="AC21" s="1167"/>
      <c r="AD21" s="1168"/>
      <c r="AE21" s="1168"/>
      <c r="AF21" s="1168"/>
      <c r="AG21" s="1168"/>
      <c r="AH21" s="1168"/>
      <c r="AI21" s="1168"/>
      <c r="AJ21" s="1169"/>
      <c r="AK21" s="1167"/>
      <c r="AL21" s="1168"/>
      <c r="AM21" s="1168"/>
      <c r="AN21" s="1168"/>
      <c r="AO21" s="1168"/>
      <c r="AP21" s="1168"/>
      <c r="AQ21" s="1168"/>
      <c r="AR21" s="1169"/>
      <c r="AS21" s="1167"/>
      <c r="AT21" s="1168"/>
      <c r="AU21" s="1168"/>
      <c r="AV21" s="1168"/>
      <c r="AW21" s="1168"/>
      <c r="AX21" s="1168"/>
      <c r="AY21" s="1168"/>
      <c r="AZ21" s="1170"/>
    </row>
    <row r="22" spans="2:52" s="135" customFormat="1" ht="13.5" hidden="1">
      <c r="B22" s="790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1161"/>
      <c r="AA22" s="1162"/>
      <c r="AB22" s="1162"/>
      <c r="AC22" s="1163"/>
      <c r="AD22" s="1163"/>
      <c r="AE22" s="1163"/>
      <c r="AF22" s="1163"/>
      <c r="AG22" s="1163"/>
      <c r="AH22" s="1163"/>
      <c r="AI22" s="1163"/>
      <c r="AJ22" s="1163"/>
      <c r="AK22" s="1163"/>
      <c r="AL22" s="1163"/>
      <c r="AM22" s="1163"/>
      <c r="AN22" s="1163"/>
      <c r="AO22" s="1163"/>
      <c r="AP22" s="1163"/>
      <c r="AQ22" s="1163"/>
      <c r="AR22" s="1163"/>
      <c r="AS22" s="1163"/>
      <c r="AT22" s="1163"/>
      <c r="AU22" s="1163"/>
      <c r="AV22" s="1163"/>
      <c r="AW22" s="1163"/>
      <c r="AX22" s="1163"/>
      <c r="AY22" s="1163"/>
      <c r="AZ22" s="1164"/>
    </row>
    <row r="23" spans="2:52" s="135" customFormat="1" ht="18" customHeight="1" thickBot="1">
      <c r="B23" s="806" t="s">
        <v>8</v>
      </c>
      <c r="C23" s="807"/>
      <c r="D23" s="807"/>
      <c r="E23" s="807"/>
      <c r="F23" s="807"/>
      <c r="G23" s="807"/>
      <c r="H23" s="807"/>
      <c r="I23" s="807"/>
      <c r="J23" s="807"/>
      <c r="K23" s="807"/>
      <c r="L23" s="807"/>
      <c r="M23" s="807"/>
      <c r="N23" s="807"/>
      <c r="O23" s="807"/>
      <c r="P23" s="807"/>
      <c r="Q23" s="807"/>
      <c r="R23" s="807"/>
      <c r="S23" s="807"/>
      <c r="T23" s="807"/>
      <c r="U23" s="807"/>
      <c r="V23" s="807"/>
      <c r="W23" s="807"/>
      <c r="X23" s="807"/>
      <c r="Y23" s="807"/>
      <c r="Z23" s="809" t="s">
        <v>305</v>
      </c>
      <c r="AA23" s="810"/>
      <c r="AB23" s="811"/>
      <c r="AC23" s="1165">
        <f>AC15+AC19</f>
        <v>0</v>
      </c>
      <c r="AD23" s="1165"/>
      <c r="AE23" s="1165"/>
      <c r="AF23" s="1165"/>
      <c r="AG23" s="1165"/>
      <c r="AH23" s="1165"/>
      <c r="AI23" s="1165"/>
      <c r="AJ23" s="1165"/>
      <c r="AK23" s="1165">
        <f>AK15+AK19</f>
        <v>0</v>
      </c>
      <c r="AL23" s="1165"/>
      <c r="AM23" s="1165"/>
      <c r="AN23" s="1165"/>
      <c r="AO23" s="1165"/>
      <c r="AP23" s="1165"/>
      <c r="AQ23" s="1165"/>
      <c r="AR23" s="1165"/>
      <c r="AS23" s="1165">
        <f>AS15+AS19</f>
        <v>0</v>
      </c>
      <c r="AT23" s="1165"/>
      <c r="AU23" s="1165"/>
      <c r="AV23" s="1165"/>
      <c r="AW23" s="1165"/>
      <c r="AX23" s="1165"/>
      <c r="AY23" s="1165"/>
      <c r="AZ23" s="1166"/>
    </row>
    <row r="24" spans="2:52" s="131" customFormat="1" ht="9" customHeight="1">
      <c r="B24" s="137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</row>
    <row r="25" spans="2:52" s="131" customFormat="1" ht="9" customHeight="1"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</row>
    <row r="26" spans="1:53" s="131" customFormat="1" ht="9" customHeight="1">
      <c r="A26" s="135"/>
      <c r="B26" s="150"/>
      <c r="C26" s="150"/>
      <c r="D26" s="150"/>
      <c r="E26" s="150"/>
      <c r="F26" s="150"/>
      <c r="G26" s="150"/>
      <c r="H26" s="150"/>
      <c r="I26" s="150"/>
      <c r="J26" s="202"/>
      <c r="K26" s="202"/>
      <c r="L26" s="202"/>
      <c r="M26" s="202"/>
      <c r="N26" s="202"/>
      <c r="O26" s="202"/>
      <c r="P26" s="202"/>
      <c r="Q26" s="202"/>
      <c r="R26" s="151"/>
      <c r="S26" s="151"/>
      <c r="T26" s="151"/>
      <c r="U26" s="151"/>
      <c r="V26" s="151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</row>
    <row r="27" spans="1:53" s="131" customFormat="1" ht="12" customHeight="1">
      <c r="A27" s="135"/>
      <c r="B27" s="150"/>
      <c r="C27" s="150"/>
      <c r="D27" s="150"/>
      <c r="E27" s="150"/>
      <c r="F27" s="150"/>
      <c r="G27" s="150"/>
      <c r="H27" s="150"/>
      <c r="I27" s="150"/>
      <c r="J27" s="202"/>
      <c r="K27" s="202"/>
      <c r="L27" s="202"/>
      <c r="M27" s="202"/>
      <c r="N27" s="202"/>
      <c r="O27" s="202"/>
      <c r="P27" s="202"/>
      <c r="Q27" s="202"/>
      <c r="R27" s="151"/>
      <c r="S27" s="151"/>
      <c r="T27" s="151"/>
      <c r="U27" s="151"/>
      <c r="V27" s="151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</row>
    <row r="28" spans="1:52" s="154" customFormat="1" ht="18" customHeight="1">
      <c r="A28" s="135"/>
      <c r="B28" s="152"/>
      <c r="C28" s="1017" t="s">
        <v>344</v>
      </c>
      <c r="D28" s="1017"/>
      <c r="E28" s="1017"/>
      <c r="F28" s="1017"/>
      <c r="G28" s="1017"/>
      <c r="H28" s="1017"/>
      <c r="I28" s="196"/>
      <c r="J28" s="1018" t="s">
        <v>678</v>
      </c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96"/>
      <c r="AA28" s="196"/>
      <c r="AB28" s="1018"/>
      <c r="AC28" s="1019"/>
      <c r="AD28" s="1019"/>
      <c r="AE28" s="1019"/>
      <c r="AF28" s="1019"/>
      <c r="AG28" s="1019"/>
      <c r="AH28" s="1019"/>
      <c r="AI28" s="135"/>
      <c r="AJ28" s="135"/>
      <c r="AK28" s="1019" t="s">
        <v>674</v>
      </c>
      <c r="AL28" s="1019"/>
      <c r="AM28" s="1019"/>
      <c r="AN28" s="1019"/>
      <c r="AO28" s="1019"/>
      <c r="AP28" s="1019"/>
      <c r="AQ28" s="1019"/>
      <c r="AR28" s="1019"/>
      <c r="AS28" s="1019"/>
      <c r="AT28" s="1019"/>
      <c r="AU28" s="1019"/>
      <c r="AV28" s="1019"/>
      <c r="AW28" s="1019"/>
      <c r="AX28" s="1019"/>
      <c r="AY28" s="1019"/>
      <c r="AZ28" s="1019"/>
    </row>
    <row r="29" spans="1:52" s="154" customFormat="1" ht="18" customHeight="1">
      <c r="A29" s="135"/>
      <c r="B29" s="152"/>
      <c r="C29" s="1017" t="s">
        <v>345</v>
      </c>
      <c r="D29" s="1017"/>
      <c r="E29" s="1017"/>
      <c r="F29" s="1017"/>
      <c r="G29" s="1017"/>
      <c r="H29" s="1017"/>
      <c r="I29" s="196"/>
      <c r="J29" s="1026" t="s">
        <v>346</v>
      </c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6"/>
      <c r="W29" s="1026"/>
      <c r="X29" s="1026"/>
      <c r="Y29" s="1026"/>
      <c r="Z29" s="155"/>
      <c r="AA29" s="155"/>
      <c r="AB29" s="1026" t="s">
        <v>4</v>
      </c>
      <c r="AC29" s="1026"/>
      <c r="AD29" s="1026"/>
      <c r="AE29" s="1026"/>
      <c r="AF29" s="1026"/>
      <c r="AG29" s="1026"/>
      <c r="AH29" s="1026"/>
      <c r="AI29" s="156"/>
      <c r="AJ29" s="156"/>
      <c r="AK29" s="1026" t="s">
        <v>5</v>
      </c>
      <c r="AL29" s="1026"/>
      <c r="AM29" s="1026"/>
      <c r="AN29" s="1026"/>
      <c r="AO29" s="1026"/>
      <c r="AP29" s="1026"/>
      <c r="AQ29" s="1026"/>
      <c r="AR29" s="1026"/>
      <c r="AS29" s="1026"/>
      <c r="AT29" s="1026"/>
      <c r="AU29" s="1026"/>
      <c r="AV29" s="1026"/>
      <c r="AW29" s="1026"/>
      <c r="AX29" s="1026"/>
      <c r="AY29" s="1026"/>
      <c r="AZ29" s="1026"/>
    </row>
    <row r="30" spans="1:52" s="154" customFormat="1" ht="18" customHeight="1">
      <c r="A30" s="131"/>
      <c r="B30" s="152"/>
      <c r="C30" s="196"/>
      <c r="D30" s="196"/>
      <c r="E30" s="196"/>
      <c r="F30" s="196"/>
      <c r="G30" s="196"/>
      <c r="H30" s="196"/>
      <c r="I30" s="196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6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</row>
    <row r="31" spans="2:52" s="154" customFormat="1" ht="18" customHeight="1">
      <c r="B31" s="152"/>
      <c r="C31" s="1017" t="s">
        <v>6</v>
      </c>
      <c r="D31" s="1017"/>
      <c r="E31" s="1017"/>
      <c r="F31" s="1017"/>
      <c r="G31" s="1017"/>
      <c r="H31" s="1017"/>
      <c r="I31" s="196"/>
      <c r="J31" s="1020" t="s">
        <v>679</v>
      </c>
      <c r="K31" s="1021"/>
      <c r="L31" s="1021"/>
      <c r="M31" s="1021"/>
      <c r="N31" s="1021"/>
      <c r="O31" s="1021"/>
      <c r="P31" s="1021"/>
      <c r="Q31" s="1021"/>
      <c r="R31" s="1021"/>
      <c r="S31" s="1021"/>
      <c r="T31" s="1021"/>
      <c r="U31" s="1021"/>
      <c r="V31" s="1021"/>
      <c r="W31" s="1021"/>
      <c r="X31" s="1021"/>
      <c r="Y31" s="1021"/>
      <c r="Z31" s="155"/>
      <c r="AA31" s="155"/>
      <c r="AB31" s="1020" t="s">
        <v>675</v>
      </c>
      <c r="AC31" s="1021"/>
      <c r="AD31" s="1021"/>
      <c r="AE31" s="1021"/>
      <c r="AF31" s="1021"/>
      <c r="AG31" s="1021"/>
      <c r="AH31" s="1021"/>
      <c r="AI31" s="1021"/>
      <c r="AJ31" s="1021"/>
      <c r="AK31" s="1021"/>
      <c r="AL31" s="1021"/>
      <c r="AM31" s="1021"/>
      <c r="AN31" s="1021"/>
      <c r="AO31" s="156"/>
      <c r="AP31" s="156"/>
      <c r="AQ31" s="1022" t="s">
        <v>680</v>
      </c>
      <c r="AR31" s="1023"/>
      <c r="AS31" s="1023"/>
      <c r="AT31" s="1023"/>
      <c r="AU31" s="1023"/>
      <c r="AV31" s="1023"/>
      <c r="AW31" s="1023"/>
      <c r="AX31" s="1023"/>
      <c r="AY31" s="1023"/>
      <c r="AZ31" s="1023"/>
    </row>
    <row r="32" spans="2:52" s="154" customFormat="1" ht="18" customHeight="1">
      <c r="B32" s="152"/>
      <c r="C32" s="1031"/>
      <c r="D32" s="1031"/>
      <c r="E32" s="1031"/>
      <c r="F32" s="1031"/>
      <c r="G32" s="1031"/>
      <c r="H32" s="1031"/>
      <c r="I32" s="196"/>
      <c r="J32" s="1026" t="s">
        <v>346</v>
      </c>
      <c r="K32" s="1026"/>
      <c r="L32" s="1026"/>
      <c r="M32" s="1026"/>
      <c r="N32" s="1026"/>
      <c r="O32" s="1026"/>
      <c r="P32" s="1026"/>
      <c r="Q32" s="1026"/>
      <c r="R32" s="1026"/>
      <c r="S32" s="1026"/>
      <c r="T32" s="1026"/>
      <c r="U32" s="1026"/>
      <c r="V32" s="1026"/>
      <c r="W32" s="1026"/>
      <c r="X32" s="1026"/>
      <c r="Y32" s="1026"/>
      <c r="Z32" s="155"/>
      <c r="AA32" s="155"/>
      <c r="AB32" s="1026" t="s">
        <v>347</v>
      </c>
      <c r="AC32" s="1026"/>
      <c r="AD32" s="1026"/>
      <c r="AE32" s="1026"/>
      <c r="AF32" s="1026"/>
      <c r="AG32" s="1026"/>
      <c r="AH32" s="1026"/>
      <c r="AI32" s="1026"/>
      <c r="AJ32" s="1026"/>
      <c r="AK32" s="1026"/>
      <c r="AL32" s="1026"/>
      <c r="AM32" s="1026"/>
      <c r="AN32" s="1026"/>
      <c r="AO32" s="156"/>
      <c r="AP32" s="156"/>
      <c r="AQ32" s="1026" t="s">
        <v>348</v>
      </c>
      <c r="AR32" s="1026"/>
      <c r="AS32" s="1026"/>
      <c r="AT32" s="1026"/>
      <c r="AU32" s="1026"/>
      <c r="AV32" s="1026"/>
      <c r="AW32" s="1026"/>
      <c r="AX32" s="1026"/>
      <c r="AY32" s="1026"/>
      <c r="AZ32" s="1026"/>
    </row>
    <row r="33" spans="2:52" s="154" customFormat="1" ht="18" customHeight="1">
      <c r="B33" s="152"/>
      <c r="C33" s="196"/>
      <c r="D33" s="196"/>
      <c r="E33" s="196"/>
      <c r="F33" s="196"/>
      <c r="G33" s="196"/>
      <c r="H33" s="196"/>
      <c r="I33" s="196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96"/>
      <c r="AA33" s="196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35"/>
      <c r="AP33" s="135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</row>
    <row r="34" spans="2:53" s="154" customFormat="1" ht="18" customHeight="1">
      <c r="B34" s="135"/>
      <c r="C34" s="158" t="s">
        <v>51</v>
      </c>
      <c r="D34" s="1027" t="s">
        <v>662</v>
      </c>
      <c r="E34" s="1028"/>
      <c r="F34" s="196" t="s">
        <v>51</v>
      </c>
      <c r="G34" s="195"/>
      <c r="H34" s="1027" t="s">
        <v>663</v>
      </c>
      <c r="I34" s="1028"/>
      <c r="J34" s="1028"/>
      <c r="K34" s="1028"/>
      <c r="L34" s="1028"/>
      <c r="M34" s="1028"/>
      <c r="N34" s="160"/>
      <c r="O34" s="161"/>
      <c r="P34" s="162">
        <v>20</v>
      </c>
      <c r="Q34" s="1029">
        <v>20</v>
      </c>
      <c r="R34" s="1029"/>
      <c r="S34" s="196" t="s">
        <v>27</v>
      </c>
      <c r="T34" s="160"/>
      <c r="U34" s="160"/>
      <c r="V34" s="160"/>
      <c r="W34" s="160"/>
      <c r="X34" s="135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35"/>
      <c r="AW34" s="135"/>
      <c r="AX34" s="135"/>
      <c r="AY34" s="135"/>
      <c r="AZ34" s="135"/>
      <c r="BA34" s="135"/>
    </row>
  </sheetData>
  <sheetProtection/>
  <mergeCells count="82">
    <mergeCell ref="B20:Y20"/>
    <mergeCell ref="Z20:AB20"/>
    <mergeCell ref="AC20:AJ20"/>
    <mergeCell ref="AK20:AR20"/>
    <mergeCell ref="AS20:AZ20"/>
    <mergeCell ref="B18:Y18"/>
    <mergeCell ref="Z18:AB18"/>
    <mergeCell ref="AC18:AJ18"/>
    <mergeCell ref="AK18:AR18"/>
    <mergeCell ref="AS18:AZ18"/>
    <mergeCell ref="B21:Y21"/>
    <mergeCell ref="Z21:AB21"/>
    <mergeCell ref="AC21:AJ21"/>
    <mergeCell ref="AK21:AR21"/>
    <mergeCell ref="AS21:AZ21"/>
    <mergeCell ref="D34:E34"/>
    <mergeCell ref="H34:M34"/>
    <mergeCell ref="Q34:R34"/>
    <mergeCell ref="C31:H31"/>
    <mergeCell ref="J31:Y31"/>
    <mergeCell ref="AB31:AN31"/>
    <mergeCell ref="AQ31:AZ31"/>
    <mergeCell ref="C32:H32"/>
    <mergeCell ref="J32:Y32"/>
    <mergeCell ref="AB32:AN32"/>
    <mergeCell ref="AQ32:AZ32"/>
    <mergeCell ref="C28:H28"/>
    <mergeCell ref="J28:Y28"/>
    <mergeCell ref="AB28:AH28"/>
    <mergeCell ref="AK28:AZ28"/>
    <mergeCell ref="C29:H29"/>
    <mergeCell ref="J29:Y29"/>
    <mergeCell ref="AB29:AH29"/>
    <mergeCell ref="AK29:AZ29"/>
    <mergeCell ref="B23:Y23"/>
    <mergeCell ref="Z23:AB23"/>
    <mergeCell ref="AC23:AJ23"/>
    <mergeCell ref="AK23:AR23"/>
    <mergeCell ref="AS23:AZ23"/>
    <mergeCell ref="B19:Y19"/>
    <mergeCell ref="Z19:AB19"/>
    <mergeCell ref="AC19:AJ19"/>
    <mergeCell ref="AK19:AR19"/>
    <mergeCell ref="AS19:AZ19"/>
    <mergeCell ref="B22:Y22"/>
    <mergeCell ref="Z22:AB22"/>
    <mergeCell ref="AC22:AJ22"/>
    <mergeCell ref="AK22:AR22"/>
    <mergeCell ref="AS22:AZ22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9:AS9"/>
    <mergeCell ref="B11:Y13"/>
    <mergeCell ref="Z11:AB13"/>
    <mergeCell ref="AC11:AZ11"/>
    <mergeCell ref="AC12:AJ13"/>
    <mergeCell ref="AK12:AR13"/>
    <mergeCell ref="AS12:AZ13"/>
    <mergeCell ref="A1:AZ1"/>
    <mergeCell ref="AO2:AZ2"/>
    <mergeCell ref="A3:AZ3"/>
    <mergeCell ref="A5:K5"/>
    <mergeCell ref="L5:AZ5"/>
    <mergeCell ref="A6:K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Q36"/>
  <sheetViews>
    <sheetView zoomScalePageLayoutView="0" workbookViewId="0" topLeftCell="A7">
      <selection activeCell="L5" sqref="L5:AZ5"/>
    </sheetView>
  </sheetViews>
  <sheetFormatPr defaultColWidth="0.85546875" defaultRowHeight="15"/>
  <cols>
    <col min="1" max="52" width="3.8515625" style="203" customWidth="1"/>
    <col min="53" max="16384" width="0.85546875" style="203" customWidth="1"/>
  </cols>
  <sheetData>
    <row r="1" spans="1:121" s="189" customFormat="1" ht="13.5">
      <c r="A1" s="377"/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1172" t="s">
        <v>596</v>
      </c>
      <c r="AP1" s="1172"/>
      <c r="AQ1" s="1172"/>
      <c r="AR1" s="1172"/>
      <c r="AS1" s="1172"/>
      <c r="AT1" s="1172"/>
      <c r="AU1" s="1172"/>
      <c r="AV1" s="1172"/>
      <c r="AW1" s="1172"/>
      <c r="AX1" s="1172"/>
      <c r="AY1" s="1172"/>
      <c r="AZ1" s="1172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</row>
    <row r="2" spans="1:121" s="189" customFormat="1" ht="27.75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1171" t="s">
        <v>546</v>
      </c>
      <c r="AP2" s="1171"/>
      <c r="AQ2" s="1171"/>
      <c r="AR2" s="1171"/>
      <c r="AS2" s="1171"/>
      <c r="AT2" s="1171"/>
      <c r="AU2" s="1171"/>
      <c r="AV2" s="1171"/>
      <c r="AW2" s="1171"/>
      <c r="AX2" s="1171"/>
      <c r="AY2" s="1171"/>
      <c r="AZ2" s="1171"/>
      <c r="BA2" s="378"/>
      <c r="BB2" s="378"/>
      <c r="BC2" s="378"/>
      <c r="BD2" s="378"/>
      <c r="BE2" s="378"/>
      <c r="BF2" s="378"/>
      <c r="BG2" s="378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378"/>
      <c r="CP2" s="378"/>
      <c r="CQ2" s="378"/>
      <c r="CR2" s="378"/>
      <c r="CS2" s="378"/>
      <c r="CT2" s="378"/>
      <c r="CU2" s="378"/>
      <c r="CV2" s="378"/>
      <c r="CW2" s="378"/>
      <c r="CX2" s="378"/>
      <c r="CY2" s="378"/>
      <c r="CZ2" s="378"/>
      <c r="DA2" s="378"/>
      <c r="DB2" s="378"/>
      <c r="DC2" s="378"/>
      <c r="DD2" s="378"/>
      <c r="DE2" s="378"/>
      <c r="DF2" s="378"/>
      <c r="DG2" s="378"/>
      <c r="DH2" s="378"/>
      <c r="DI2" s="378"/>
      <c r="DJ2" s="378"/>
      <c r="DK2" s="378"/>
      <c r="DL2" s="378"/>
      <c r="DM2" s="378"/>
      <c r="DN2" s="378"/>
      <c r="DO2" s="378"/>
      <c r="DP2" s="378"/>
      <c r="DQ2" s="378"/>
    </row>
    <row r="3" spans="1:53" s="189" customFormat="1" ht="37.5" customHeight="1">
      <c r="A3" s="919" t="s">
        <v>522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183"/>
    </row>
    <row r="4" spans="1:52" s="184" customFormat="1" ht="1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</row>
    <row r="5" spans="1:53" s="189" customFormat="1" ht="15" customHeight="1">
      <c r="A5" s="920" t="s">
        <v>280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182"/>
    </row>
    <row r="6" spans="1:53" s="128" customFormat="1" ht="15" customHeight="1">
      <c r="A6" s="920" t="s">
        <v>281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130" t="s">
        <v>367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ht="15" customHeight="1"/>
    <row r="8" spans="2:52" ht="20.25" customHeight="1">
      <c r="B8" s="387" t="s">
        <v>661</v>
      </c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</row>
    <row r="9" spans="2:52" s="131" customFormat="1" ht="18" customHeight="1">
      <c r="B9" s="922" t="s">
        <v>523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132"/>
      <c r="AU9" s="132"/>
      <c r="AV9" s="132"/>
      <c r="AW9" s="132"/>
      <c r="AX9" s="132"/>
      <c r="AY9" s="132"/>
      <c r="AZ9" s="132"/>
    </row>
    <row r="10" s="131" customFormat="1" ht="7.5" customHeight="1"/>
    <row r="11" spans="2:52" s="131" customFormat="1" ht="24.75" customHeight="1">
      <c r="B11" s="905" t="s">
        <v>0</v>
      </c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7"/>
      <c r="Z11" s="905" t="s">
        <v>284</v>
      </c>
      <c r="AA11" s="906"/>
      <c r="AB11" s="907"/>
      <c r="AC11" s="917" t="s">
        <v>524</v>
      </c>
      <c r="AD11" s="803"/>
      <c r="AE11" s="803"/>
      <c r="AF11" s="803"/>
      <c r="AG11" s="803"/>
      <c r="AH11" s="803"/>
      <c r="AI11" s="803"/>
      <c r="AJ11" s="803"/>
      <c r="AK11" s="803"/>
      <c r="AL11" s="803"/>
      <c r="AM11" s="803"/>
      <c r="AN11" s="803"/>
      <c r="AO11" s="803"/>
      <c r="AP11" s="803"/>
      <c r="AQ11" s="803"/>
      <c r="AR11" s="803"/>
      <c r="AS11" s="803"/>
      <c r="AT11" s="803"/>
      <c r="AU11" s="803"/>
      <c r="AV11" s="803"/>
      <c r="AW11" s="803"/>
      <c r="AX11" s="803"/>
      <c r="AY11" s="803"/>
      <c r="AZ11" s="804"/>
    </row>
    <row r="12" spans="2:52" s="131" customFormat="1" ht="24.75" customHeight="1">
      <c r="B12" s="911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3"/>
      <c r="Z12" s="911"/>
      <c r="AA12" s="912"/>
      <c r="AB12" s="913"/>
      <c r="AC12" s="905" t="s">
        <v>368</v>
      </c>
      <c r="AD12" s="906"/>
      <c r="AE12" s="906"/>
      <c r="AF12" s="906"/>
      <c r="AG12" s="906"/>
      <c r="AH12" s="906"/>
      <c r="AI12" s="906"/>
      <c r="AJ12" s="907"/>
      <c r="AK12" s="945" t="s">
        <v>369</v>
      </c>
      <c r="AL12" s="945"/>
      <c r="AM12" s="945"/>
      <c r="AN12" s="945"/>
      <c r="AO12" s="945"/>
      <c r="AP12" s="945"/>
      <c r="AQ12" s="945"/>
      <c r="AR12" s="945"/>
      <c r="AS12" s="906" t="s">
        <v>370</v>
      </c>
      <c r="AT12" s="906"/>
      <c r="AU12" s="906"/>
      <c r="AV12" s="906"/>
      <c r="AW12" s="906"/>
      <c r="AX12" s="906"/>
      <c r="AY12" s="906"/>
      <c r="AZ12" s="907"/>
    </row>
    <row r="13" spans="2:52" s="131" customFormat="1" ht="24.75" customHeight="1">
      <c r="B13" s="914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6"/>
      <c r="Z13" s="914"/>
      <c r="AA13" s="915"/>
      <c r="AB13" s="916"/>
      <c r="AC13" s="914"/>
      <c r="AD13" s="915"/>
      <c r="AE13" s="915"/>
      <c r="AF13" s="915"/>
      <c r="AG13" s="915"/>
      <c r="AH13" s="915"/>
      <c r="AI13" s="915"/>
      <c r="AJ13" s="916"/>
      <c r="AK13" s="945"/>
      <c r="AL13" s="945"/>
      <c r="AM13" s="945"/>
      <c r="AN13" s="945"/>
      <c r="AO13" s="945"/>
      <c r="AP13" s="945"/>
      <c r="AQ13" s="945"/>
      <c r="AR13" s="945"/>
      <c r="AS13" s="915"/>
      <c r="AT13" s="915"/>
      <c r="AU13" s="915"/>
      <c r="AV13" s="915"/>
      <c r="AW13" s="915"/>
      <c r="AX13" s="915"/>
      <c r="AY13" s="915"/>
      <c r="AZ13" s="916"/>
    </row>
    <row r="14" spans="2:53" s="133" customFormat="1" ht="15" customHeight="1" thickBot="1">
      <c r="B14" s="780">
        <v>1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  <c r="Z14" s="783" t="s">
        <v>35</v>
      </c>
      <c r="AA14" s="784"/>
      <c r="AB14" s="785"/>
      <c r="AC14" s="783" t="s">
        <v>36</v>
      </c>
      <c r="AD14" s="784"/>
      <c r="AE14" s="784"/>
      <c r="AF14" s="784"/>
      <c r="AG14" s="784"/>
      <c r="AH14" s="784"/>
      <c r="AI14" s="784"/>
      <c r="AJ14" s="785"/>
      <c r="AK14" s="783" t="s">
        <v>37</v>
      </c>
      <c r="AL14" s="784"/>
      <c r="AM14" s="784"/>
      <c r="AN14" s="784"/>
      <c r="AO14" s="784"/>
      <c r="AP14" s="784"/>
      <c r="AQ14" s="784"/>
      <c r="AR14" s="785"/>
      <c r="AS14" s="783" t="s">
        <v>286</v>
      </c>
      <c r="AT14" s="784"/>
      <c r="AU14" s="784"/>
      <c r="AV14" s="784"/>
      <c r="AW14" s="784"/>
      <c r="AX14" s="784"/>
      <c r="AY14" s="784"/>
      <c r="AZ14" s="785"/>
      <c r="BA14" s="134"/>
    </row>
    <row r="15" spans="2:52" s="135" customFormat="1" ht="42" customHeight="1">
      <c r="B15" s="789" t="s">
        <v>525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1157" t="s">
        <v>288</v>
      </c>
      <c r="AA15" s="1158"/>
      <c r="AB15" s="1158"/>
      <c r="AC15" s="1059"/>
      <c r="AD15" s="1059"/>
      <c r="AE15" s="1059"/>
      <c r="AF15" s="1059"/>
      <c r="AG15" s="1059"/>
      <c r="AH15" s="1059"/>
      <c r="AI15" s="1059"/>
      <c r="AJ15" s="1059"/>
      <c r="AK15" s="1059"/>
      <c r="AL15" s="1059"/>
      <c r="AM15" s="1059"/>
      <c r="AN15" s="1059"/>
      <c r="AO15" s="1059"/>
      <c r="AP15" s="1059"/>
      <c r="AQ15" s="1059"/>
      <c r="AR15" s="1059"/>
      <c r="AS15" s="1059"/>
      <c r="AT15" s="1059"/>
      <c r="AU15" s="1059"/>
      <c r="AV15" s="1059"/>
      <c r="AW15" s="1059"/>
      <c r="AX15" s="1059"/>
      <c r="AY15" s="1059"/>
      <c r="AZ15" s="1059"/>
    </row>
    <row r="16" spans="2:52" s="135" customFormat="1" ht="13.5">
      <c r="B16" s="789"/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0"/>
      <c r="Z16" s="1161"/>
      <c r="AA16" s="1162"/>
      <c r="AB16" s="1162"/>
      <c r="AC16" s="1061"/>
      <c r="AD16" s="1061"/>
      <c r="AE16" s="1061"/>
      <c r="AF16" s="1061"/>
      <c r="AG16" s="1061"/>
      <c r="AH16" s="1061"/>
      <c r="AI16" s="1061"/>
      <c r="AJ16" s="1061"/>
      <c r="AK16" s="1061"/>
      <c r="AL16" s="1061"/>
      <c r="AM16" s="1061"/>
      <c r="AN16" s="1061"/>
      <c r="AO16" s="1061"/>
      <c r="AP16" s="1061"/>
      <c r="AQ16" s="1061"/>
      <c r="AR16" s="1061"/>
      <c r="AS16" s="1061"/>
      <c r="AT16" s="1061"/>
      <c r="AU16" s="1061"/>
      <c r="AV16" s="1061"/>
      <c r="AW16" s="1061"/>
      <c r="AX16" s="1061"/>
      <c r="AY16" s="1061"/>
      <c r="AZ16" s="1062"/>
    </row>
    <row r="17" spans="2:52" s="135" customFormat="1" ht="33" customHeight="1">
      <c r="B17" s="789" t="s">
        <v>526</v>
      </c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0"/>
      <c r="Z17" s="1161" t="s">
        <v>290</v>
      </c>
      <c r="AA17" s="1162"/>
      <c r="AB17" s="1162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1"/>
      <c r="AN17" s="1061"/>
      <c r="AO17" s="1061"/>
      <c r="AP17" s="1061"/>
      <c r="AQ17" s="1061"/>
      <c r="AR17" s="1061"/>
      <c r="AS17" s="1061"/>
      <c r="AT17" s="1061"/>
      <c r="AU17" s="1061"/>
      <c r="AV17" s="1061"/>
      <c r="AW17" s="1061"/>
      <c r="AX17" s="1061"/>
      <c r="AY17" s="1061"/>
      <c r="AZ17" s="1062"/>
    </row>
    <row r="18" spans="2:52" s="135" customFormat="1" ht="13.5">
      <c r="B18" s="789"/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0"/>
      <c r="Z18" s="1161"/>
      <c r="AA18" s="1162"/>
      <c r="AB18" s="1162"/>
      <c r="AC18" s="1061"/>
      <c r="AD18" s="1061"/>
      <c r="AE18" s="1061"/>
      <c r="AF18" s="1061"/>
      <c r="AG18" s="1061"/>
      <c r="AH18" s="1061"/>
      <c r="AI18" s="1061"/>
      <c r="AJ18" s="1061"/>
      <c r="AK18" s="1061"/>
      <c r="AL18" s="1061"/>
      <c r="AM18" s="1061"/>
      <c r="AN18" s="1061"/>
      <c r="AO18" s="1061"/>
      <c r="AP18" s="1061"/>
      <c r="AQ18" s="1061"/>
      <c r="AR18" s="1061"/>
      <c r="AS18" s="1061"/>
      <c r="AT18" s="1061"/>
      <c r="AU18" s="1061"/>
      <c r="AV18" s="1061"/>
      <c r="AW18" s="1061"/>
      <c r="AX18" s="1061"/>
      <c r="AY18" s="1061"/>
      <c r="AZ18" s="1062"/>
    </row>
    <row r="19" spans="2:52" s="135" customFormat="1" ht="34.5" customHeight="1">
      <c r="B19" s="789" t="s">
        <v>527</v>
      </c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1161" t="s">
        <v>292</v>
      </c>
      <c r="AA19" s="1162"/>
      <c r="AB19" s="1162"/>
      <c r="AC19" s="1061"/>
      <c r="AD19" s="1061"/>
      <c r="AE19" s="1061"/>
      <c r="AF19" s="1061"/>
      <c r="AG19" s="1061"/>
      <c r="AH19" s="1061"/>
      <c r="AI19" s="1061"/>
      <c r="AJ19" s="1061"/>
      <c r="AK19" s="1061"/>
      <c r="AL19" s="1061"/>
      <c r="AM19" s="1061"/>
      <c r="AN19" s="1061"/>
      <c r="AO19" s="1061"/>
      <c r="AP19" s="1061"/>
      <c r="AQ19" s="1061"/>
      <c r="AR19" s="1061"/>
      <c r="AS19" s="1061"/>
      <c r="AT19" s="1061"/>
      <c r="AU19" s="1061"/>
      <c r="AV19" s="1061"/>
      <c r="AW19" s="1061"/>
      <c r="AX19" s="1061"/>
      <c r="AY19" s="1061"/>
      <c r="AZ19" s="1062"/>
    </row>
    <row r="20" spans="2:52" s="135" customFormat="1" ht="13.5">
      <c r="B20" s="789"/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0"/>
      <c r="Z20" s="1161"/>
      <c r="AA20" s="1162"/>
      <c r="AB20" s="1162"/>
      <c r="AC20" s="1061"/>
      <c r="AD20" s="1061"/>
      <c r="AE20" s="1061"/>
      <c r="AF20" s="1061"/>
      <c r="AG20" s="1061"/>
      <c r="AH20" s="1061"/>
      <c r="AI20" s="1061"/>
      <c r="AJ20" s="1061"/>
      <c r="AK20" s="1061"/>
      <c r="AL20" s="1061"/>
      <c r="AM20" s="1061"/>
      <c r="AN20" s="1061"/>
      <c r="AO20" s="1061"/>
      <c r="AP20" s="1061"/>
      <c r="AQ20" s="1061"/>
      <c r="AR20" s="1061"/>
      <c r="AS20" s="1061"/>
      <c r="AT20" s="1061"/>
      <c r="AU20" s="1061"/>
      <c r="AV20" s="1061"/>
      <c r="AW20" s="1061"/>
      <c r="AX20" s="1061"/>
      <c r="AY20" s="1061"/>
      <c r="AZ20" s="1062"/>
    </row>
    <row r="21" spans="2:52" s="135" customFormat="1" ht="13.5">
      <c r="B21" s="789" t="s">
        <v>528</v>
      </c>
      <c r="C21" s="790"/>
      <c r="D21" s="790"/>
      <c r="E21" s="790"/>
      <c r="F21" s="790"/>
      <c r="G21" s="790"/>
      <c r="H21" s="790"/>
      <c r="I21" s="790"/>
      <c r="J21" s="790"/>
      <c r="K21" s="790"/>
      <c r="L21" s="790"/>
      <c r="M21" s="790"/>
      <c r="N21" s="790"/>
      <c r="O21" s="790"/>
      <c r="P21" s="790"/>
      <c r="Q21" s="790"/>
      <c r="R21" s="790"/>
      <c r="S21" s="790"/>
      <c r="T21" s="790"/>
      <c r="U21" s="790"/>
      <c r="V21" s="790"/>
      <c r="W21" s="790"/>
      <c r="X21" s="790"/>
      <c r="Y21" s="790"/>
      <c r="Z21" s="1161" t="s">
        <v>294</v>
      </c>
      <c r="AA21" s="1162"/>
      <c r="AB21" s="1162"/>
      <c r="AC21" s="1061"/>
      <c r="AD21" s="1061"/>
      <c r="AE21" s="1061"/>
      <c r="AF21" s="1061"/>
      <c r="AG21" s="1061"/>
      <c r="AH21" s="1061"/>
      <c r="AI21" s="1061"/>
      <c r="AJ21" s="1061"/>
      <c r="AK21" s="1061"/>
      <c r="AL21" s="1061"/>
      <c r="AM21" s="1061"/>
      <c r="AN21" s="1061"/>
      <c r="AO21" s="1061"/>
      <c r="AP21" s="1061"/>
      <c r="AQ21" s="1061"/>
      <c r="AR21" s="1061"/>
      <c r="AS21" s="1061"/>
      <c r="AT21" s="1061"/>
      <c r="AU21" s="1061"/>
      <c r="AV21" s="1061"/>
      <c r="AW21" s="1061"/>
      <c r="AX21" s="1061"/>
      <c r="AY21" s="1061"/>
      <c r="AZ21" s="1062"/>
    </row>
    <row r="22" spans="2:52" s="135" customFormat="1" ht="13.5">
      <c r="B22" s="789"/>
      <c r="C22" s="790"/>
      <c r="D22" s="790"/>
      <c r="E22" s="790"/>
      <c r="F22" s="790"/>
      <c r="G22" s="790"/>
      <c r="H22" s="790"/>
      <c r="I22" s="790"/>
      <c r="J22" s="790"/>
      <c r="K22" s="790"/>
      <c r="L22" s="790"/>
      <c r="M22" s="790"/>
      <c r="N22" s="790"/>
      <c r="O22" s="790"/>
      <c r="P22" s="790"/>
      <c r="Q22" s="790"/>
      <c r="R22" s="790"/>
      <c r="S22" s="790"/>
      <c r="T22" s="790"/>
      <c r="U22" s="790"/>
      <c r="V22" s="790"/>
      <c r="W22" s="790"/>
      <c r="X22" s="790"/>
      <c r="Y22" s="790"/>
      <c r="Z22" s="1161"/>
      <c r="AA22" s="1162"/>
      <c r="AB22" s="1162"/>
      <c r="AC22" s="1061"/>
      <c r="AD22" s="1061"/>
      <c r="AE22" s="1061"/>
      <c r="AF22" s="1061"/>
      <c r="AG22" s="1061"/>
      <c r="AH22" s="1061"/>
      <c r="AI22" s="1061"/>
      <c r="AJ22" s="1061"/>
      <c r="AK22" s="1061"/>
      <c r="AL22" s="1061"/>
      <c r="AM22" s="1061"/>
      <c r="AN22" s="1061"/>
      <c r="AO22" s="1061"/>
      <c r="AP22" s="1061"/>
      <c r="AQ22" s="1061"/>
      <c r="AR22" s="1061"/>
      <c r="AS22" s="1061"/>
      <c r="AT22" s="1061"/>
      <c r="AU22" s="1061"/>
      <c r="AV22" s="1061"/>
      <c r="AW22" s="1061"/>
      <c r="AX22" s="1061"/>
      <c r="AY22" s="1061"/>
      <c r="AZ22" s="1062"/>
    </row>
    <row r="23" spans="2:52" s="135" customFormat="1" ht="13.5">
      <c r="B23" s="789" t="s">
        <v>594</v>
      </c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0"/>
      <c r="Z23" s="1161" t="s">
        <v>296</v>
      </c>
      <c r="AA23" s="1162"/>
      <c r="AB23" s="1162"/>
      <c r="AC23" s="1061"/>
      <c r="AD23" s="1061"/>
      <c r="AE23" s="1061"/>
      <c r="AF23" s="1061"/>
      <c r="AG23" s="1061"/>
      <c r="AH23" s="1061"/>
      <c r="AI23" s="1061"/>
      <c r="AJ23" s="1061"/>
      <c r="AK23" s="1061"/>
      <c r="AL23" s="1061"/>
      <c r="AM23" s="1061"/>
      <c r="AN23" s="1061"/>
      <c r="AO23" s="1061"/>
      <c r="AP23" s="1061"/>
      <c r="AQ23" s="1061"/>
      <c r="AR23" s="1061"/>
      <c r="AS23" s="1061"/>
      <c r="AT23" s="1061"/>
      <c r="AU23" s="1061"/>
      <c r="AV23" s="1061"/>
      <c r="AW23" s="1061"/>
      <c r="AX23" s="1061"/>
      <c r="AY23" s="1061"/>
      <c r="AZ23" s="1062"/>
    </row>
    <row r="24" spans="2:52" s="135" customFormat="1" ht="13.5">
      <c r="B24" s="789"/>
      <c r="C24" s="790"/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0"/>
      <c r="Z24" s="1161"/>
      <c r="AA24" s="1162"/>
      <c r="AB24" s="1162"/>
      <c r="AC24" s="1061"/>
      <c r="AD24" s="1061"/>
      <c r="AE24" s="1061"/>
      <c r="AF24" s="1061"/>
      <c r="AG24" s="1061"/>
      <c r="AH24" s="1061"/>
      <c r="AI24" s="1061"/>
      <c r="AJ24" s="1061"/>
      <c r="AK24" s="1061"/>
      <c r="AL24" s="1061"/>
      <c r="AM24" s="1061"/>
      <c r="AN24" s="1061"/>
      <c r="AO24" s="1061"/>
      <c r="AP24" s="1061"/>
      <c r="AQ24" s="1061"/>
      <c r="AR24" s="1061"/>
      <c r="AS24" s="1061"/>
      <c r="AT24" s="1061"/>
      <c r="AU24" s="1061"/>
      <c r="AV24" s="1061"/>
      <c r="AW24" s="1061"/>
      <c r="AX24" s="1061"/>
      <c r="AY24" s="1061"/>
      <c r="AZ24" s="1062"/>
    </row>
    <row r="25" spans="2:52" s="135" customFormat="1" ht="18" customHeight="1" thickBot="1">
      <c r="B25" s="806" t="s">
        <v>8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7"/>
      <c r="W25" s="807"/>
      <c r="X25" s="807"/>
      <c r="Y25" s="807"/>
      <c r="Z25" s="809" t="s">
        <v>305</v>
      </c>
      <c r="AA25" s="810"/>
      <c r="AB25" s="811"/>
      <c r="AC25" s="1165">
        <f>AC15+AC17+AC19+AC21+AC23</f>
        <v>0</v>
      </c>
      <c r="AD25" s="1165"/>
      <c r="AE25" s="1165"/>
      <c r="AF25" s="1165"/>
      <c r="AG25" s="1165"/>
      <c r="AH25" s="1165"/>
      <c r="AI25" s="1165"/>
      <c r="AJ25" s="1165"/>
      <c r="AK25" s="1165">
        <f>AK15+AK17+AK19+AK21+AK23</f>
        <v>0</v>
      </c>
      <c r="AL25" s="1165"/>
      <c r="AM25" s="1165"/>
      <c r="AN25" s="1165"/>
      <c r="AO25" s="1165"/>
      <c r="AP25" s="1165"/>
      <c r="AQ25" s="1165"/>
      <c r="AR25" s="1165"/>
      <c r="AS25" s="1165">
        <f>AS15+AS17+AS19+AS21+AS23</f>
        <v>0</v>
      </c>
      <c r="AT25" s="1165"/>
      <c r="AU25" s="1165"/>
      <c r="AV25" s="1165"/>
      <c r="AW25" s="1165"/>
      <c r="AX25" s="1165"/>
      <c r="AY25" s="1165"/>
      <c r="AZ25" s="1165"/>
    </row>
    <row r="26" spans="2:52" s="131" customFormat="1" ht="9" customHeight="1">
      <c r="B26" s="137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s="131" customFormat="1" ht="9" customHeight="1"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</row>
    <row r="28" spans="1:53" s="131" customFormat="1" ht="9" customHeight="1">
      <c r="A28" s="135"/>
      <c r="B28" s="150"/>
      <c r="C28" s="150"/>
      <c r="D28" s="150"/>
      <c r="E28" s="150"/>
      <c r="F28" s="150"/>
      <c r="G28" s="150"/>
      <c r="H28" s="150"/>
      <c r="I28" s="150"/>
      <c r="J28" s="202"/>
      <c r="K28" s="202"/>
      <c r="L28" s="202"/>
      <c r="M28" s="202"/>
      <c r="N28" s="202"/>
      <c r="O28" s="202"/>
      <c r="P28" s="202"/>
      <c r="Q28" s="202"/>
      <c r="R28" s="151"/>
      <c r="S28" s="151"/>
      <c r="T28" s="151"/>
      <c r="U28" s="151"/>
      <c r="V28" s="151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</row>
    <row r="29" spans="1:53" s="131" customFormat="1" ht="12" customHeight="1">
      <c r="A29" s="135"/>
      <c r="B29" s="150"/>
      <c r="C29" s="150"/>
      <c r="D29" s="150"/>
      <c r="E29" s="150"/>
      <c r="F29" s="150"/>
      <c r="G29" s="150"/>
      <c r="H29" s="150"/>
      <c r="I29" s="150"/>
      <c r="J29" s="202"/>
      <c r="K29" s="202"/>
      <c r="L29" s="202"/>
      <c r="M29" s="202"/>
      <c r="N29" s="202"/>
      <c r="O29" s="202"/>
      <c r="P29" s="202"/>
      <c r="Q29" s="202"/>
      <c r="R29" s="151"/>
      <c r="S29" s="151"/>
      <c r="T29" s="151"/>
      <c r="U29" s="151"/>
      <c r="V29" s="151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</row>
    <row r="30" spans="1:52" s="154" customFormat="1" ht="18" customHeight="1">
      <c r="A30" s="135"/>
      <c r="B30" s="152"/>
      <c r="C30" s="1017" t="s">
        <v>344</v>
      </c>
      <c r="D30" s="1017"/>
      <c r="E30" s="1017"/>
      <c r="F30" s="1017"/>
      <c r="G30" s="1017"/>
      <c r="H30" s="1017"/>
      <c r="I30" s="196"/>
      <c r="J30" s="1018"/>
      <c r="K30" s="1019"/>
      <c r="L30" s="1019"/>
      <c r="M30" s="1019"/>
      <c r="N30" s="1019"/>
      <c r="O30" s="1019"/>
      <c r="P30" s="1019"/>
      <c r="Q30" s="1019"/>
      <c r="R30" s="1019"/>
      <c r="S30" s="1019"/>
      <c r="T30" s="1019"/>
      <c r="U30" s="1019"/>
      <c r="V30" s="1019"/>
      <c r="W30" s="1019"/>
      <c r="X30" s="1019"/>
      <c r="Y30" s="1019"/>
      <c r="Z30" s="196"/>
      <c r="AA30" s="196"/>
      <c r="AB30" s="1018"/>
      <c r="AC30" s="1019"/>
      <c r="AD30" s="1019"/>
      <c r="AE30" s="1019"/>
      <c r="AF30" s="1019"/>
      <c r="AG30" s="1019"/>
      <c r="AH30" s="1019"/>
      <c r="AI30" s="135"/>
      <c r="AJ30" s="135"/>
      <c r="AK30" s="1019"/>
      <c r="AL30" s="1019"/>
      <c r="AM30" s="1019"/>
      <c r="AN30" s="1019"/>
      <c r="AO30" s="1019"/>
      <c r="AP30" s="1019"/>
      <c r="AQ30" s="1019"/>
      <c r="AR30" s="1019"/>
      <c r="AS30" s="1019"/>
      <c r="AT30" s="1019"/>
      <c r="AU30" s="1019"/>
      <c r="AV30" s="1019"/>
      <c r="AW30" s="1019"/>
      <c r="AX30" s="1019"/>
      <c r="AY30" s="1019"/>
      <c r="AZ30" s="1019"/>
    </row>
    <row r="31" spans="1:52" s="154" customFormat="1" ht="18" customHeight="1">
      <c r="A31" s="135"/>
      <c r="B31" s="152"/>
      <c r="C31" s="1017" t="s">
        <v>345</v>
      </c>
      <c r="D31" s="1017"/>
      <c r="E31" s="1017"/>
      <c r="F31" s="1017"/>
      <c r="G31" s="1017"/>
      <c r="H31" s="1017"/>
      <c r="I31" s="196"/>
      <c r="J31" s="1026" t="s">
        <v>346</v>
      </c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55"/>
      <c r="AA31" s="155"/>
      <c r="AB31" s="1026" t="s">
        <v>4</v>
      </c>
      <c r="AC31" s="1026"/>
      <c r="AD31" s="1026"/>
      <c r="AE31" s="1026"/>
      <c r="AF31" s="1026"/>
      <c r="AG31" s="1026"/>
      <c r="AH31" s="1026"/>
      <c r="AI31" s="156"/>
      <c r="AJ31" s="156"/>
      <c r="AK31" s="1026" t="s">
        <v>5</v>
      </c>
      <c r="AL31" s="1026"/>
      <c r="AM31" s="1026"/>
      <c r="AN31" s="1026"/>
      <c r="AO31" s="1026"/>
      <c r="AP31" s="1026"/>
      <c r="AQ31" s="1026"/>
      <c r="AR31" s="1026"/>
      <c r="AS31" s="1026"/>
      <c r="AT31" s="1026"/>
      <c r="AU31" s="1026"/>
      <c r="AV31" s="1026"/>
      <c r="AW31" s="1026"/>
      <c r="AX31" s="1026"/>
      <c r="AY31" s="1026"/>
      <c r="AZ31" s="1026"/>
    </row>
    <row r="32" spans="1:52" s="154" customFormat="1" ht="18" customHeight="1">
      <c r="A32" s="131"/>
      <c r="B32" s="152"/>
      <c r="C32" s="196"/>
      <c r="D32" s="196"/>
      <c r="E32" s="196"/>
      <c r="F32" s="196"/>
      <c r="G32" s="196"/>
      <c r="H32" s="196"/>
      <c r="I32" s="196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6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</row>
    <row r="33" spans="2:52" s="154" customFormat="1" ht="18" customHeight="1">
      <c r="B33" s="152"/>
      <c r="C33" s="1017" t="s">
        <v>6</v>
      </c>
      <c r="D33" s="1017"/>
      <c r="E33" s="1017"/>
      <c r="F33" s="1017"/>
      <c r="G33" s="1017"/>
      <c r="H33" s="1017"/>
      <c r="I33" s="196"/>
      <c r="J33" s="1020"/>
      <c r="K33" s="1021"/>
      <c r="L33" s="1021"/>
      <c r="M33" s="1021"/>
      <c r="N33" s="1021"/>
      <c r="O33" s="1021"/>
      <c r="P33" s="1021"/>
      <c r="Q33" s="1021"/>
      <c r="R33" s="1021"/>
      <c r="S33" s="1021"/>
      <c r="T33" s="1021"/>
      <c r="U33" s="1021"/>
      <c r="V33" s="1021"/>
      <c r="W33" s="1021"/>
      <c r="X33" s="1021"/>
      <c r="Y33" s="1021"/>
      <c r="Z33" s="155"/>
      <c r="AA33" s="155"/>
      <c r="AB33" s="1020"/>
      <c r="AC33" s="1021"/>
      <c r="AD33" s="1021"/>
      <c r="AE33" s="1021"/>
      <c r="AF33" s="1021"/>
      <c r="AG33" s="1021"/>
      <c r="AH33" s="1021"/>
      <c r="AI33" s="1021"/>
      <c r="AJ33" s="1021"/>
      <c r="AK33" s="1021"/>
      <c r="AL33" s="1021"/>
      <c r="AM33" s="1021"/>
      <c r="AN33" s="1021"/>
      <c r="AO33" s="156"/>
      <c r="AP33" s="156"/>
      <c r="AQ33" s="1022"/>
      <c r="AR33" s="1023"/>
      <c r="AS33" s="1023"/>
      <c r="AT33" s="1023"/>
      <c r="AU33" s="1023"/>
      <c r="AV33" s="1023"/>
      <c r="AW33" s="1023"/>
      <c r="AX33" s="1023"/>
      <c r="AY33" s="1023"/>
      <c r="AZ33" s="1023"/>
    </row>
    <row r="34" spans="2:52" s="154" customFormat="1" ht="18" customHeight="1">
      <c r="B34" s="152"/>
      <c r="C34" s="1031"/>
      <c r="D34" s="1031"/>
      <c r="E34" s="1031"/>
      <c r="F34" s="1031"/>
      <c r="G34" s="1031"/>
      <c r="H34" s="1031"/>
      <c r="I34" s="196"/>
      <c r="J34" s="1026" t="s">
        <v>346</v>
      </c>
      <c r="K34" s="1026"/>
      <c r="L34" s="1026"/>
      <c r="M34" s="1026"/>
      <c r="N34" s="1026"/>
      <c r="O34" s="1026"/>
      <c r="P34" s="1026"/>
      <c r="Q34" s="1026"/>
      <c r="R34" s="1026"/>
      <c r="S34" s="1026"/>
      <c r="T34" s="1026"/>
      <c r="U34" s="1026"/>
      <c r="V34" s="1026"/>
      <c r="W34" s="1026"/>
      <c r="X34" s="1026"/>
      <c r="Y34" s="1026"/>
      <c r="Z34" s="155"/>
      <c r="AA34" s="155"/>
      <c r="AB34" s="1026" t="s">
        <v>347</v>
      </c>
      <c r="AC34" s="1026"/>
      <c r="AD34" s="1026"/>
      <c r="AE34" s="1026"/>
      <c r="AF34" s="1026"/>
      <c r="AG34" s="1026"/>
      <c r="AH34" s="1026"/>
      <c r="AI34" s="1026"/>
      <c r="AJ34" s="1026"/>
      <c r="AK34" s="1026"/>
      <c r="AL34" s="1026"/>
      <c r="AM34" s="1026"/>
      <c r="AN34" s="1026"/>
      <c r="AO34" s="156"/>
      <c r="AP34" s="156"/>
      <c r="AQ34" s="1026" t="s">
        <v>348</v>
      </c>
      <c r="AR34" s="1026"/>
      <c r="AS34" s="1026"/>
      <c r="AT34" s="1026"/>
      <c r="AU34" s="1026"/>
      <c r="AV34" s="1026"/>
      <c r="AW34" s="1026"/>
      <c r="AX34" s="1026"/>
      <c r="AY34" s="1026"/>
      <c r="AZ34" s="1026"/>
    </row>
    <row r="35" spans="2:52" s="154" customFormat="1" ht="18" customHeight="1">
      <c r="B35" s="152"/>
      <c r="C35" s="196"/>
      <c r="D35" s="196"/>
      <c r="E35" s="196"/>
      <c r="F35" s="196"/>
      <c r="G35" s="196"/>
      <c r="H35" s="196"/>
      <c r="I35" s="196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96"/>
      <c r="AA35" s="196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35"/>
      <c r="AP35" s="135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</row>
    <row r="36" spans="2:53" s="154" customFormat="1" ht="18" customHeight="1">
      <c r="B36" s="135"/>
      <c r="C36" s="158" t="s">
        <v>51</v>
      </c>
      <c r="D36" s="1027"/>
      <c r="E36" s="1028"/>
      <c r="F36" s="196" t="s">
        <v>51</v>
      </c>
      <c r="G36" s="195"/>
      <c r="H36" s="1027"/>
      <c r="I36" s="1028"/>
      <c r="J36" s="1028"/>
      <c r="K36" s="1028"/>
      <c r="L36" s="1028"/>
      <c r="M36" s="1028"/>
      <c r="N36" s="160"/>
      <c r="O36" s="161"/>
      <c r="P36" s="162">
        <v>20</v>
      </c>
      <c r="Q36" s="1029"/>
      <c r="R36" s="1029"/>
      <c r="S36" s="196" t="s">
        <v>27</v>
      </c>
      <c r="T36" s="160"/>
      <c r="U36" s="160"/>
      <c r="V36" s="160"/>
      <c r="W36" s="160"/>
      <c r="X36" s="135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35"/>
      <c r="AW36" s="135"/>
      <c r="AX36" s="135"/>
      <c r="AY36" s="135"/>
      <c r="AZ36" s="135"/>
      <c r="BA36" s="135"/>
    </row>
  </sheetData>
  <sheetProtection/>
  <mergeCells count="92">
    <mergeCell ref="B23:Y23"/>
    <mergeCell ref="Z23:AB23"/>
    <mergeCell ref="AC23:AJ23"/>
    <mergeCell ref="AK23:AR23"/>
    <mergeCell ref="AS23:AZ23"/>
    <mergeCell ref="B20:Y20"/>
    <mergeCell ref="Z20:AB20"/>
    <mergeCell ref="AC20:AJ20"/>
    <mergeCell ref="AK20:AR20"/>
    <mergeCell ref="AS20:AZ20"/>
    <mergeCell ref="B22:Y22"/>
    <mergeCell ref="Z22:AB22"/>
    <mergeCell ref="AC22:AJ22"/>
    <mergeCell ref="AK22:AR22"/>
    <mergeCell ref="AS22:AZ22"/>
    <mergeCell ref="B21:Y21"/>
    <mergeCell ref="Z21:AB21"/>
    <mergeCell ref="AC21:AJ21"/>
    <mergeCell ref="AK21:AR21"/>
    <mergeCell ref="AS21:AZ21"/>
    <mergeCell ref="B19:Y19"/>
    <mergeCell ref="Z19:AB19"/>
    <mergeCell ref="AC19:AJ19"/>
    <mergeCell ref="AK19:AR19"/>
    <mergeCell ref="AS19:AZ19"/>
    <mergeCell ref="C34:H34"/>
    <mergeCell ref="J34:Y34"/>
    <mergeCell ref="AB34:AN34"/>
    <mergeCell ref="AQ34:AZ34"/>
    <mergeCell ref="AK31:AZ31"/>
    <mergeCell ref="D36:E36"/>
    <mergeCell ref="H36:M36"/>
    <mergeCell ref="Q36:R36"/>
    <mergeCell ref="C31:H31"/>
    <mergeCell ref="J31:Y31"/>
    <mergeCell ref="AB31:AH31"/>
    <mergeCell ref="C33:H33"/>
    <mergeCell ref="J33:Y33"/>
    <mergeCell ref="AB33:AN33"/>
    <mergeCell ref="AQ33:AZ33"/>
    <mergeCell ref="B25:Y25"/>
    <mergeCell ref="Z25:AB25"/>
    <mergeCell ref="AC25:AJ25"/>
    <mergeCell ref="AK25:AR25"/>
    <mergeCell ref="AS25:AZ25"/>
    <mergeCell ref="C30:H30"/>
    <mergeCell ref="J30:Y30"/>
    <mergeCell ref="AB30:AH30"/>
    <mergeCell ref="AK30:AZ30"/>
    <mergeCell ref="B18:Y18"/>
    <mergeCell ref="Z18:AB18"/>
    <mergeCell ref="AC18:AJ18"/>
    <mergeCell ref="AK18:AR18"/>
    <mergeCell ref="AS18:AZ18"/>
    <mergeCell ref="B24:Y24"/>
    <mergeCell ref="Z24:AB24"/>
    <mergeCell ref="AC24:AJ24"/>
    <mergeCell ref="AK24:AR24"/>
    <mergeCell ref="AS24:AZ24"/>
    <mergeCell ref="B16:Y16"/>
    <mergeCell ref="Z16:AB16"/>
    <mergeCell ref="AC16:AJ16"/>
    <mergeCell ref="AK16:AR16"/>
    <mergeCell ref="AS16:AZ16"/>
    <mergeCell ref="B17:Y17"/>
    <mergeCell ref="Z17:AB17"/>
    <mergeCell ref="AC17:AJ17"/>
    <mergeCell ref="AK17:AR17"/>
    <mergeCell ref="AS17:AZ17"/>
    <mergeCell ref="B14:Y14"/>
    <mergeCell ref="Z14:AB14"/>
    <mergeCell ref="AC14:AJ14"/>
    <mergeCell ref="AK14:AR14"/>
    <mergeCell ref="AS14:AZ14"/>
    <mergeCell ref="B15:Y15"/>
    <mergeCell ref="Z15:AB15"/>
    <mergeCell ref="AC15:AJ15"/>
    <mergeCell ref="AK15:AR15"/>
    <mergeCell ref="AS15:AZ15"/>
    <mergeCell ref="B9:AS9"/>
    <mergeCell ref="B11:Y13"/>
    <mergeCell ref="Z11:AB13"/>
    <mergeCell ref="AC11:AZ11"/>
    <mergeCell ref="AC12:AJ13"/>
    <mergeCell ref="AK12:AR13"/>
    <mergeCell ref="AS12:AZ13"/>
    <mergeCell ref="AO2:AZ2"/>
    <mergeCell ref="A3:AZ3"/>
    <mergeCell ref="A5:K5"/>
    <mergeCell ref="L5:AZ5"/>
    <mergeCell ref="A6:K6"/>
    <mergeCell ref="AO1:AZ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52"/>
  <sheetViews>
    <sheetView tabSelected="1" zoomScaleSheetLayoutView="125" workbookViewId="0" topLeftCell="A1">
      <pane ySplit="8" topLeftCell="A9" activePane="bottomLeft" state="frozen"/>
      <selection pane="topLeft" activeCell="A1" sqref="A1"/>
      <selection pane="bottomLeft" activeCell="E9" sqref="E9:G9"/>
    </sheetView>
  </sheetViews>
  <sheetFormatPr defaultColWidth="9.140625" defaultRowHeight="15"/>
  <cols>
    <col min="1" max="1" width="52.00390625" style="419" customWidth="1"/>
    <col min="2" max="2" width="6.8515625" style="420" customWidth="1"/>
    <col min="3" max="3" width="12.421875" style="421" customWidth="1"/>
    <col min="4" max="4" width="12.140625" style="421" customWidth="1"/>
    <col min="5" max="5" width="5.8515625" style="421" customWidth="1"/>
    <col min="6" max="6" width="3.421875" style="421" customWidth="1"/>
    <col min="7" max="7" width="2.00390625" style="421" customWidth="1"/>
    <col min="8" max="8" width="5.57421875" style="421" customWidth="1"/>
    <col min="9" max="9" width="3.421875" style="421" customWidth="1"/>
    <col min="10" max="10" width="3.140625" style="421" customWidth="1"/>
    <col min="11" max="11" width="5.8515625" style="421" customWidth="1"/>
    <col min="12" max="12" width="3.421875" style="421" customWidth="1"/>
    <col min="13" max="13" width="3.140625" style="421" customWidth="1"/>
    <col min="14" max="14" width="5.8515625" style="421" customWidth="1"/>
    <col min="15" max="15" width="3.421875" style="421" customWidth="1"/>
    <col min="16" max="16" width="3.140625" style="421" customWidth="1"/>
    <col min="17" max="16384" width="9.140625" style="388" customWidth="1"/>
  </cols>
  <sheetData>
    <row r="1" spans="1:16" ht="15" customHeight="1">
      <c r="A1" s="485" t="s">
        <v>676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5" customHeight="1">
      <c r="A2" s="428"/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</row>
    <row r="3" spans="1:16" s="389" customFormat="1" ht="12.75" customHeight="1">
      <c r="A3" s="499" t="s">
        <v>0</v>
      </c>
      <c r="B3" s="502" t="s">
        <v>39</v>
      </c>
      <c r="C3" s="505" t="s">
        <v>41</v>
      </c>
      <c r="D3" s="505" t="s">
        <v>109</v>
      </c>
      <c r="E3" s="486" t="s">
        <v>261</v>
      </c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</row>
    <row r="4" spans="1:16" s="389" customFormat="1" ht="18.75" customHeight="1">
      <c r="A4" s="500"/>
      <c r="B4" s="503"/>
      <c r="C4" s="506"/>
      <c r="D4" s="506"/>
      <c r="E4" s="124" t="s">
        <v>26</v>
      </c>
      <c r="F4" s="125">
        <v>21</v>
      </c>
      <c r="G4" s="32" t="s">
        <v>27</v>
      </c>
      <c r="H4" s="124" t="s">
        <v>26</v>
      </c>
      <c r="I4" s="125">
        <v>22</v>
      </c>
      <c r="J4" s="32" t="s">
        <v>27</v>
      </c>
      <c r="K4" s="124" t="s">
        <v>26</v>
      </c>
      <c r="L4" s="125">
        <v>23</v>
      </c>
      <c r="M4" s="32" t="s">
        <v>27</v>
      </c>
      <c r="N4" s="511" t="s">
        <v>266</v>
      </c>
      <c r="O4" s="511"/>
      <c r="P4" s="512"/>
    </row>
    <row r="5" spans="1:16" s="389" customFormat="1" ht="13.5" customHeight="1">
      <c r="A5" s="500"/>
      <c r="B5" s="503"/>
      <c r="C5" s="506"/>
      <c r="D5" s="506"/>
      <c r="E5" s="487" t="s">
        <v>262</v>
      </c>
      <c r="F5" s="488"/>
      <c r="G5" s="489"/>
      <c r="H5" s="487" t="s">
        <v>264</v>
      </c>
      <c r="I5" s="488"/>
      <c r="J5" s="489"/>
      <c r="K5" s="487" t="s">
        <v>265</v>
      </c>
      <c r="L5" s="488"/>
      <c r="M5" s="489"/>
      <c r="N5" s="513"/>
      <c r="O5" s="513"/>
      <c r="P5" s="514"/>
    </row>
    <row r="6" spans="1:16" s="389" customFormat="1" ht="15" customHeight="1">
      <c r="A6" s="500"/>
      <c r="B6" s="503"/>
      <c r="C6" s="506"/>
      <c r="D6" s="506"/>
      <c r="E6" s="487" t="s">
        <v>28</v>
      </c>
      <c r="F6" s="488"/>
      <c r="G6" s="489"/>
      <c r="H6" s="487" t="s">
        <v>29</v>
      </c>
      <c r="I6" s="488"/>
      <c r="J6" s="489"/>
      <c r="K6" s="487" t="s">
        <v>29</v>
      </c>
      <c r="L6" s="488"/>
      <c r="M6" s="489"/>
      <c r="N6" s="513"/>
      <c r="O6" s="513"/>
      <c r="P6" s="514"/>
    </row>
    <row r="7" spans="1:16" s="389" customFormat="1" ht="13.5" customHeight="1">
      <c r="A7" s="501"/>
      <c r="B7" s="504"/>
      <c r="C7" s="507"/>
      <c r="D7" s="507"/>
      <c r="E7" s="508" t="s">
        <v>30</v>
      </c>
      <c r="F7" s="509"/>
      <c r="G7" s="510"/>
      <c r="H7" s="508" t="s">
        <v>263</v>
      </c>
      <c r="I7" s="509"/>
      <c r="J7" s="510"/>
      <c r="K7" s="508" t="s">
        <v>263</v>
      </c>
      <c r="L7" s="509"/>
      <c r="M7" s="510"/>
      <c r="N7" s="515"/>
      <c r="O7" s="515"/>
      <c r="P7" s="516"/>
    </row>
    <row r="8" spans="1:16" s="394" customFormat="1" ht="12">
      <c r="A8" s="121">
        <v>1</v>
      </c>
      <c r="B8" s="258" t="s">
        <v>35</v>
      </c>
      <c r="C8" s="121">
        <v>3</v>
      </c>
      <c r="D8" s="121">
        <v>4</v>
      </c>
      <c r="E8" s="517">
        <v>5</v>
      </c>
      <c r="F8" s="517"/>
      <c r="G8" s="517"/>
      <c r="H8" s="517">
        <v>6</v>
      </c>
      <c r="I8" s="517"/>
      <c r="J8" s="517"/>
      <c r="K8" s="517">
        <v>7</v>
      </c>
      <c r="L8" s="517"/>
      <c r="M8" s="517"/>
      <c r="N8" s="517">
        <v>8</v>
      </c>
      <c r="O8" s="517"/>
      <c r="P8" s="517"/>
    </row>
    <row r="9" spans="1:16" s="394" customFormat="1" ht="13.5" customHeight="1">
      <c r="A9" s="259" t="s">
        <v>507</v>
      </c>
      <c r="B9" s="258" t="s">
        <v>32</v>
      </c>
      <c r="C9" s="121" t="s">
        <v>3</v>
      </c>
      <c r="D9" s="121" t="s">
        <v>3</v>
      </c>
      <c r="E9" s="474">
        <f>'р 1 фин год'!E9</f>
        <v>398268.67</v>
      </c>
      <c r="F9" s="474"/>
      <c r="G9" s="474"/>
      <c r="H9" s="474">
        <f>'р 1 1й план год'!E9</f>
        <v>0</v>
      </c>
      <c r="I9" s="474"/>
      <c r="J9" s="474"/>
      <c r="K9" s="474">
        <f>'р1 2й план год'!E9</f>
        <v>0</v>
      </c>
      <c r="L9" s="474"/>
      <c r="M9" s="474"/>
      <c r="N9" s="474">
        <f>'за пределами план пер'!E9</f>
        <v>0</v>
      </c>
      <c r="O9" s="474"/>
      <c r="P9" s="474"/>
    </row>
    <row r="10" spans="1:16" s="394" customFormat="1" ht="16.5" customHeight="1">
      <c r="A10" s="259" t="s">
        <v>506</v>
      </c>
      <c r="B10" s="260" t="s">
        <v>69</v>
      </c>
      <c r="C10" s="121" t="s">
        <v>3</v>
      </c>
      <c r="D10" s="121" t="s">
        <v>3</v>
      </c>
      <c r="E10" s="477">
        <f>'р 1 фин год'!E10</f>
        <v>0</v>
      </c>
      <c r="F10" s="478"/>
      <c r="G10" s="479"/>
      <c r="H10" s="474">
        <f>'р 1 1й план год'!E10</f>
        <v>0</v>
      </c>
      <c r="I10" s="474"/>
      <c r="J10" s="474"/>
      <c r="K10" s="474">
        <f>'р1 2й план год'!E10</f>
        <v>0</v>
      </c>
      <c r="L10" s="474"/>
      <c r="M10" s="474"/>
      <c r="N10" s="474">
        <f>'за пределами план пер'!E10</f>
        <v>0</v>
      </c>
      <c r="O10" s="474"/>
      <c r="P10" s="474"/>
    </row>
    <row r="11" spans="1:16" s="389" customFormat="1" ht="14.25" customHeight="1">
      <c r="A11" s="282" t="s">
        <v>70</v>
      </c>
      <c r="B11" s="283" t="s">
        <v>71</v>
      </c>
      <c r="C11" s="490" t="s">
        <v>3</v>
      </c>
      <c r="D11" s="491"/>
      <c r="E11" s="468">
        <f>E12+E17+E23+E28+E33+E36+E45</f>
        <v>34371600</v>
      </c>
      <c r="F11" s="469"/>
      <c r="G11" s="470"/>
      <c r="H11" s="468">
        <f>H12+H17+H23+H28+H33+H36+H45</f>
        <v>30963000</v>
      </c>
      <c r="I11" s="469"/>
      <c r="J11" s="470"/>
      <c r="K11" s="468">
        <f>K12+K17+K23+K28+K33+K36+K45</f>
        <v>31104300</v>
      </c>
      <c r="L11" s="469"/>
      <c r="M11" s="470"/>
      <c r="N11" s="468">
        <f>N12+N17+N23+N28+N33+N36</f>
        <v>0</v>
      </c>
      <c r="O11" s="469"/>
      <c r="P11" s="470"/>
    </row>
    <row r="12" spans="1:16" s="389" customFormat="1" ht="25.5" customHeight="1">
      <c r="A12" s="265" t="s">
        <v>267</v>
      </c>
      <c r="B12" s="266" t="s">
        <v>72</v>
      </c>
      <c r="C12" s="110">
        <v>120</v>
      </c>
      <c r="D12" s="110"/>
      <c r="E12" s="492">
        <f>E14+E15+E16</f>
        <v>0</v>
      </c>
      <c r="F12" s="493"/>
      <c r="G12" s="494"/>
      <c r="H12" s="492">
        <f>H14+H15+H16</f>
        <v>0</v>
      </c>
      <c r="I12" s="493"/>
      <c r="J12" s="494"/>
      <c r="K12" s="492">
        <f>K14+K15+K16</f>
        <v>0</v>
      </c>
      <c r="L12" s="493"/>
      <c r="M12" s="494"/>
      <c r="N12" s="492">
        <f>N14+N15+N16</f>
        <v>0</v>
      </c>
      <c r="O12" s="493"/>
      <c r="P12" s="494"/>
    </row>
    <row r="13" spans="1:16" s="389" customFormat="1" ht="11.25" customHeight="1" hidden="1">
      <c r="A13" s="261" t="s">
        <v>1</v>
      </c>
      <c r="B13" s="262"/>
      <c r="C13" s="483"/>
      <c r="D13" s="484"/>
      <c r="E13" s="477"/>
      <c r="F13" s="478"/>
      <c r="G13" s="479"/>
      <c r="H13" s="477"/>
      <c r="I13" s="478"/>
      <c r="J13" s="479"/>
      <c r="K13" s="477"/>
      <c r="L13" s="478"/>
      <c r="M13" s="479"/>
      <c r="N13" s="477"/>
      <c r="O13" s="478"/>
      <c r="P13" s="479"/>
    </row>
    <row r="14" spans="1:16" s="389" customFormat="1" ht="15" customHeight="1" hidden="1">
      <c r="A14" s="261" t="s">
        <v>168</v>
      </c>
      <c r="B14" s="262" t="s">
        <v>73</v>
      </c>
      <c r="C14" s="264"/>
      <c r="D14" s="263">
        <v>121</v>
      </c>
      <c r="E14" s="471">
        <f>'р 1 фин год'!E14</f>
        <v>0</v>
      </c>
      <c r="F14" s="472"/>
      <c r="G14" s="473"/>
      <c r="H14" s="471">
        <f>'р 1 1й план год'!E14</f>
        <v>0</v>
      </c>
      <c r="I14" s="472"/>
      <c r="J14" s="473"/>
      <c r="K14" s="474">
        <f>'р1 2й план год'!E14</f>
        <v>0</v>
      </c>
      <c r="L14" s="474"/>
      <c r="M14" s="474"/>
      <c r="N14" s="474">
        <f>'за пределами план пер'!E14</f>
        <v>0</v>
      </c>
      <c r="O14" s="474"/>
      <c r="P14" s="474"/>
    </row>
    <row r="15" spans="1:16" s="389" customFormat="1" ht="15" customHeight="1" hidden="1">
      <c r="A15" s="261" t="s">
        <v>169</v>
      </c>
      <c r="B15" s="262" t="s">
        <v>119</v>
      </c>
      <c r="C15" s="264"/>
      <c r="D15" s="263">
        <v>122</v>
      </c>
      <c r="E15" s="471">
        <f>'р 1 фин год'!E15</f>
        <v>0</v>
      </c>
      <c r="F15" s="472"/>
      <c r="G15" s="473"/>
      <c r="H15" s="471">
        <f>'р 1 1й план год'!E15</f>
        <v>0</v>
      </c>
      <c r="I15" s="472"/>
      <c r="J15" s="473"/>
      <c r="K15" s="474">
        <f>'р1 2й план год'!E15</f>
        <v>0</v>
      </c>
      <c r="L15" s="474"/>
      <c r="M15" s="474"/>
      <c r="N15" s="474">
        <f>'за пределами план пер'!E15</f>
        <v>0</v>
      </c>
      <c r="O15" s="474"/>
      <c r="P15" s="474"/>
    </row>
    <row r="16" spans="1:16" s="389" customFormat="1" ht="15" customHeight="1" hidden="1">
      <c r="A16" s="261" t="s">
        <v>170</v>
      </c>
      <c r="B16" s="262" t="s">
        <v>120</v>
      </c>
      <c r="C16" s="264"/>
      <c r="D16" s="263">
        <v>129</v>
      </c>
      <c r="E16" s="471">
        <f>'р 1 фин год'!E16</f>
        <v>0</v>
      </c>
      <c r="F16" s="472"/>
      <c r="G16" s="473"/>
      <c r="H16" s="471">
        <f>'р 1 1й план год'!E16</f>
        <v>0</v>
      </c>
      <c r="I16" s="472"/>
      <c r="J16" s="473"/>
      <c r="K16" s="474">
        <f>'р1 2й план год'!E16</f>
        <v>0</v>
      </c>
      <c r="L16" s="474"/>
      <c r="M16" s="474"/>
      <c r="N16" s="474">
        <f>'за пределами план пер'!E16</f>
        <v>0</v>
      </c>
      <c r="O16" s="474"/>
      <c r="P16" s="474"/>
    </row>
    <row r="17" spans="1:16" s="389" customFormat="1" ht="27" customHeight="1">
      <c r="A17" s="265" t="s">
        <v>112</v>
      </c>
      <c r="B17" s="266" t="s">
        <v>74</v>
      </c>
      <c r="C17" s="110">
        <v>130</v>
      </c>
      <c r="D17" s="110"/>
      <c r="E17" s="492">
        <f>E18+E19+E20+E21+E22</f>
        <v>34371600</v>
      </c>
      <c r="F17" s="493"/>
      <c r="G17" s="494"/>
      <c r="H17" s="492">
        <f>H18+H19+H20+H21+H22</f>
        <v>30963000</v>
      </c>
      <c r="I17" s="493"/>
      <c r="J17" s="494"/>
      <c r="K17" s="492">
        <f>K18+K19+K20+K21+K22</f>
        <v>31104300</v>
      </c>
      <c r="L17" s="493"/>
      <c r="M17" s="494"/>
      <c r="N17" s="492">
        <f>N18+N19+N20+N21+N22</f>
        <v>0</v>
      </c>
      <c r="O17" s="493"/>
      <c r="P17" s="494"/>
    </row>
    <row r="18" spans="1:16" s="389" customFormat="1" ht="35.25" customHeight="1">
      <c r="A18" s="261" t="s">
        <v>268</v>
      </c>
      <c r="B18" s="262" t="s">
        <v>75</v>
      </c>
      <c r="C18" s="267"/>
      <c r="D18" s="268">
        <v>131</v>
      </c>
      <c r="E18" s="471">
        <f>'р 1 фин год'!E18</f>
        <v>34167200</v>
      </c>
      <c r="F18" s="472"/>
      <c r="G18" s="473"/>
      <c r="H18" s="471">
        <f>'р 1 1й план год'!E18</f>
        <v>30748300</v>
      </c>
      <c r="I18" s="472"/>
      <c r="J18" s="473"/>
      <c r="K18" s="474">
        <f>'р1 2й план год'!E18</f>
        <v>30878800</v>
      </c>
      <c r="L18" s="474"/>
      <c r="M18" s="474"/>
      <c r="N18" s="474">
        <f>'за пределами план пер'!E18</f>
        <v>0</v>
      </c>
      <c r="O18" s="474"/>
      <c r="P18" s="474"/>
    </row>
    <row r="19" spans="1:16" s="389" customFormat="1" ht="12.75">
      <c r="A19" s="261" t="s">
        <v>45</v>
      </c>
      <c r="B19" s="262" t="s">
        <v>76</v>
      </c>
      <c r="C19" s="267"/>
      <c r="D19" s="268">
        <v>131</v>
      </c>
      <c r="E19" s="471">
        <f>'р 1 фин год'!E19</f>
        <v>204400</v>
      </c>
      <c r="F19" s="472"/>
      <c r="G19" s="473"/>
      <c r="H19" s="471">
        <f>'р 1 1й план год'!E19</f>
        <v>214700</v>
      </c>
      <c r="I19" s="472"/>
      <c r="J19" s="473"/>
      <c r="K19" s="474">
        <f>'р1 2й план год'!E19</f>
        <v>225500</v>
      </c>
      <c r="L19" s="474"/>
      <c r="M19" s="474"/>
      <c r="N19" s="474">
        <f>'за пределами план пер'!E19</f>
        <v>0</v>
      </c>
      <c r="O19" s="474"/>
      <c r="P19" s="474"/>
    </row>
    <row r="20" spans="1:16" s="389" customFormat="1" ht="17.25" customHeight="1" hidden="1">
      <c r="A20" s="261" t="s">
        <v>113</v>
      </c>
      <c r="B20" s="262" t="s">
        <v>114</v>
      </c>
      <c r="C20" s="267"/>
      <c r="D20" s="263">
        <v>134</v>
      </c>
      <c r="E20" s="471">
        <f>'р 1 фин год'!E20</f>
        <v>0</v>
      </c>
      <c r="F20" s="472"/>
      <c r="G20" s="473"/>
      <c r="H20" s="471">
        <f>'р 1 1й план год'!E20</f>
        <v>0</v>
      </c>
      <c r="I20" s="472"/>
      <c r="J20" s="473"/>
      <c r="K20" s="474">
        <f>'р1 2й план год'!E20</f>
        <v>0</v>
      </c>
      <c r="L20" s="474"/>
      <c r="M20" s="474"/>
      <c r="N20" s="474">
        <f>'за пределами план пер'!E20</f>
        <v>0</v>
      </c>
      <c r="O20" s="474"/>
      <c r="P20" s="474"/>
    </row>
    <row r="21" spans="1:16" s="389" customFormat="1" ht="15" customHeight="1" hidden="1">
      <c r="A21" s="261" t="s">
        <v>115</v>
      </c>
      <c r="B21" s="262" t="s">
        <v>117</v>
      </c>
      <c r="C21" s="267"/>
      <c r="D21" s="263">
        <v>135</v>
      </c>
      <c r="E21" s="471">
        <f>'р 1 фин год'!E21</f>
        <v>0</v>
      </c>
      <c r="F21" s="472"/>
      <c r="G21" s="473"/>
      <c r="H21" s="471">
        <f>'р 1 1й план год'!E21</f>
        <v>0</v>
      </c>
      <c r="I21" s="472"/>
      <c r="J21" s="473"/>
      <c r="K21" s="474">
        <f>'р1 2й план год'!E21</f>
        <v>0</v>
      </c>
      <c r="L21" s="474"/>
      <c r="M21" s="474"/>
      <c r="N21" s="474">
        <f>'за пределами план пер'!E21</f>
        <v>0</v>
      </c>
      <c r="O21" s="474"/>
      <c r="P21" s="474"/>
    </row>
    <row r="22" spans="1:16" s="389" customFormat="1" ht="23.25" customHeight="1" hidden="1">
      <c r="A22" s="261" t="s">
        <v>116</v>
      </c>
      <c r="B22" s="262" t="s">
        <v>118</v>
      </c>
      <c r="C22" s="264"/>
      <c r="D22" s="263">
        <v>136</v>
      </c>
      <c r="E22" s="471">
        <f>'р 1 фин год'!E22</f>
        <v>0</v>
      </c>
      <c r="F22" s="472"/>
      <c r="G22" s="473"/>
      <c r="H22" s="471">
        <f>'р 1 1й план год'!E22</f>
        <v>0</v>
      </c>
      <c r="I22" s="472"/>
      <c r="J22" s="473"/>
      <c r="K22" s="474">
        <f>'р1 2й план год'!E22</f>
        <v>0</v>
      </c>
      <c r="L22" s="474"/>
      <c r="M22" s="474"/>
      <c r="N22" s="474">
        <f>'за пределами план пер'!E22</f>
        <v>0</v>
      </c>
      <c r="O22" s="474"/>
      <c r="P22" s="474"/>
    </row>
    <row r="23" spans="1:16" s="389" customFormat="1" ht="26.25" customHeight="1">
      <c r="A23" s="265" t="s">
        <v>77</v>
      </c>
      <c r="B23" s="266" t="s">
        <v>78</v>
      </c>
      <c r="C23" s="269">
        <v>140</v>
      </c>
      <c r="D23" s="270"/>
      <c r="E23" s="492">
        <f>E24+E25+E26+E27</f>
        <v>0</v>
      </c>
      <c r="F23" s="493"/>
      <c r="G23" s="494"/>
      <c r="H23" s="492">
        <f>H24+H25+H26+H27</f>
        <v>0</v>
      </c>
      <c r="I23" s="493"/>
      <c r="J23" s="494"/>
      <c r="K23" s="492">
        <f>K24+K25+K26+K27</f>
        <v>0</v>
      </c>
      <c r="L23" s="493"/>
      <c r="M23" s="494"/>
      <c r="N23" s="492">
        <f>N24+N25+N26+N27</f>
        <v>0</v>
      </c>
      <c r="O23" s="493"/>
      <c r="P23" s="494"/>
    </row>
    <row r="24" spans="1:16" s="389" customFormat="1" ht="34.5" hidden="1">
      <c r="A24" s="261" t="s">
        <v>269</v>
      </c>
      <c r="B24" s="262" t="s">
        <v>79</v>
      </c>
      <c r="C24" s="264"/>
      <c r="D24" s="263">
        <v>141</v>
      </c>
      <c r="E24" s="471">
        <f>'р 1 фин год'!E24</f>
        <v>0</v>
      </c>
      <c r="F24" s="472"/>
      <c r="G24" s="473"/>
      <c r="H24" s="471">
        <f>'р 1 1й план год'!E24</f>
        <v>0</v>
      </c>
      <c r="I24" s="472"/>
      <c r="J24" s="473"/>
      <c r="K24" s="474">
        <f>'р1 2й план год'!E24</f>
        <v>0</v>
      </c>
      <c r="L24" s="474"/>
      <c r="M24" s="474"/>
      <c r="N24" s="474">
        <f>'за пределами план пер'!E24</f>
        <v>0</v>
      </c>
      <c r="O24" s="474"/>
      <c r="P24" s="474"/>
    </row>
    <row r="25" spans="1:16" s="389" customFormat="1" ht="18.75" customHeight="1" hidden="1">
      <c r="A25" s="261" t="s">
        <v>173</v>
      </c>
      <c r="B25" s="262" t="s">
        <v>121</v>
      </c>
      <c r="C25" s="264"/>
      <c r="D25" s="263">
        <v>142</v>
      </c>
      <c r="E25" s="471">
        <f>'р 1 фин год'!E25</f>
        <v>0</v>
      </c>
      <c r="F25" s="472"/>
      <c r="G25" s="473"/>
      <c r="H25" s="471">
        <f>'р 1 1й план год'!E25</f>
        <v>0</v>
      </c>
      <c r="I25" s="472"/>
      <c r="J25" s="473"/>
      <c r="K25" s="474">
        <f>'р1 2й план год'!E25</f>
        <v>0</v>
      </c>
      <c r="L25" s="474"/>
      <c r="M25" s="474"/>
      <c r="N25" s="474">
        <f>'за пределами план пер'!E25</f>
        <v>0</v>
      </c>
      <c r="O25" s="474"/>
      <c r="P25" s="474"/>
    </row>
    <row r="26" spans="1:16" s="389" customFormat="1" ht="15" customHeight="1" hidden="1">
      <c r="A26" s="261" t="s">
        <v>174</v>
      </c>
      <c r="B26" s="262" t="s">
        <v>122</v>
      </c>
      <c r="C26" s="264"/>
      <c r="D26" s="263">
        <v>143</v>
      </c>
      <c r="E26" s="471">
        <f>'р 1 фин год'!E26</f>
        <v>0</v>
      </c>
      <c r="F26" s="472"/>
      <c r="G26" s="473"/>
      <c r="H26" s="471">
        <f>'р 1 1й план год'!E26</f>
        <v>0</v>
      </c>
      <c r="I26" s="472"/>
      <c r="J26" s="473"/>
      <c r="K26" s="474">
        <f>'р1 2й план год'!E26</f>
        <v>0</v>
      </c>
      <c r="L26" s="474"/>
      <c r="M26" s="474"/>
      <c r="N26" s="474">
        <f>'за пределами план пер'!E26</f>
        <v>0</v>
      </c>
      <c r="O26" s="474"/>
      <c r="P26" s="474"/>
    </row>
    <row r="27" spans="1:16" s="389" customFormat="1" ht="15" customHeight="1" hidden="1">
      <c r="A27" s="16" t="s">
        <v>580</v>
      </c>
      <c r="B27" s="78" t="s">
        <v>581</v>
      </c>
      <c r="C27" s="264"/>
      <c r="D27" s="46">
        <v>145</v>
      </c>
      <c r="E27" s="471">
        <f>'р 1 фин год'!E27</f>
        <v>0</v>
      </c>
      <c r="F27" s="472"/>
      <c r="G27" s="473"/>
      <c r="H27" s="471">
        <f>'р 1 1й план год'!E27</f>
        <v>0</v>
      </c>
      <c r="I27" s="472"/>
      <c r="J27" s="473"/>
      <c r="K27" s="474">
        <f>'р1 2й план год'!E27</f>
        <v>0</v>
      </c>
      <c r="L27" s="474"/>
      <c r="M27" s="474"/>
      <c r="N27" s="474">
        <f>'за пределами план пер'!E27</f>
        <v>0</v>
      </c>
      <c r="O27" s="474"/>
      <c r="P27" s="474"/>
    </row>
    <row r="28" spans="1:16" s="389" customFormat="1" ht="19.5" customHeight="1">
      <c r="A28" s="265" t="s">
        <v>80</v>
      </c>
      <c r="B28" s="266" t="s">
        <v>81</v>
      </c>
      <c r="C28" s="110">
        <v>150</v>
      </c>
      <c r="D28" s="110"/>
      <c r="E28" s="492">
        <f>E30+E31+E32</f>
        <v>0</v>
      </c>
      <c r="F28" s="493"/>
      <c r="G28" s="494"/>
      <c r="H28" s="492">
        <f>H30+H31+H32</f>
        <v>0</v>
      </c>
      <c r="I28" s="493"/>
      <c r="J28" s="494"/>
      <c r="K28" s="492">
        <f>K30+K31+K32</f>
        <v>0</v>
      </c>
      <c r="L28" s="493"/>
      <c r="M28" s="494"/>
      <c r="N28" s="492">
        <f>N30+N31+N32</f>
        <v>0</v>
      </c>
      <c r="O28" s="493"/>
      <c r="P28" s="494"/>
    </row>
    <row r="29" spans="1:16" s="389" customFormat="1" ht="12.75" hidden="1">
      <c r="A29" s="261" t="s">
        <v>1</v>
      </c>
      <c r="B29" s="262"/>
      <c r="C29" s="483"/>
      <c r="D29" s="484"/>
      <c r="E29" s="477"/>
      <c r="F29" s="478"/>
      <c r="G29" s="479"/>
      <c r="H29" s="477"/>
      <c r="I29" s="478"/>
      <c r="J29" s="479"/>
      <c r="K29" s="477"/>
      <c r="L29" s="478"/>
      <c r="M29" s="479"/>
      <c r="N29" s="477"/>
      <c r="O29" s="478"/>
      <c r="P29" s="479"/>
    </row>
    <row r="30" spans="1:16" s="389" customFormat="1" ht="22.5" hidden="1">
      <c r="A30" s="261" t="s">
        <v>458</v>
      </c>
      <c r="B30" s="262" t="s">
        <v>123</v>
      </c>
      <c r="C30" s="263"/>
      <c r="D30" s="268">
        <v>151</v>
      </c>
      <c r="E30" s="471">
        <f>'р 1 фин год'!E30</f>
        <v>0</v>
      </c>
      <c r="F30" s="472"/>
      <c r="G30" s="473"/>
      <c r="H30" s="471">
        <f>'р 1 1й план год'!E30</f>
        <v>0</v>
      </c>
      <c r="I30" s="472"/>
      <c r="J30" s="473"/>
      <c r="K30" s="474">
        <f>'р1 2й план год'!E30</f>
        <v>0</v>
      </c>
      <c r="L30" s="474"/>
      <c r="M30" s="474"/>
      <c r="N30" s="474">
        <f>'за пределами план пер'!E30</f>
        <v>0</v>
      </c>
      <c r="O30" s="474"/>
      <c r="P30" s="474"/>
    </row>
    <row r="31" spans="1:16" s="396" customFormat="1" ht="37.5" customHeight="1" hidden="1">
      <c r="A31" s="261" t="s">
        <v>175</v>
      </c>
      <c r="B31" s="262" t="s">
        <v>124</v>
      </c>
      <c r="C31" s="264"/>
      <c r="D31" s="268">
        <v>152</v>
      </c>
      <c r="E31" s="471">
        <f>'р 1 фин год'!E31</f>
        <v>0</v>
      </c>
      <c r="F31" s="472"/>
      <c r="G31" s="473"/>
      <c r="H31" s="471">
        <f>'р 1 1й план год'!E31</f>
        <v>0</v>
      </c>
      <c r="I31" s="472"/>
      <c r="J31" s="473"/>
      <c r="K31" s="474">
        <f>'р1 2й план год'!E31</f>
        <v>0</v>
      </c>
      <c r="L31" s="474"/>
      <c r="M31" s="474"/>
      <c r="N31" s="474">
        <f>'за пределами план пер'!E31</f>
        <v>0</v>
      </c>
      <c r="O31" s="474"/>
      <c r="P31" s="474"/>
    </row>
    <row r="32" spans="1:16" s="396" customFormat="1" ht="39.75" customHeight="1" hidden="1">
      <c r="A32" s="261" t="s">
        <v>176</v>
      </c>
      <c r="B32" s="262" t="s">
        <v>457</v>
      </c>
      <c r="C32" s="264"/>
      <c r="D32" s="268">
        <v>155</v>
      </c>
      <c r="E32" s="471">
        <f>'р 1 фин год'!E32</f>
        <v>0</v>
      </c>
      <c r="F32" s="472"/>
      <c r="G32" s="473"/>
      <c r="H32" s="471">
        <f>'р 1 1й план год'!E32</f>
        <v>0</v>
      </c>
      <c r="I32" s="472"/>
      <c r="J32" s="473"/>
      <c r="K32" s="474">
        <f>'р1 2й план год'!E32</f>
        <v>0</v>
      </c>
      <c r="L32" s="474"/>
      <c r="M32" s="474"/>
      <c r="N32" s="474">
        <f>'за пределами план пер'!E32</f>
        <v>0</v>
      </c>
      <c r="O32" s="474"/>
      <c r="P32" s="474"/>
    </row>
    <row r="33" spans="1:16" s="389" customFormat="1" ht="17.25" customHeight="1">
      <c r="A33" s="265" t="s">
        <v>177</v>
      </c>
      <c r="B33" s="266" t="s">
        <v>82</v>
      </c>
      <c r="C33" s="110">
        <v>180</v>
      </c>
      <c r="D33" s="106"/>
      <c r="E33" s="492">
        <f>E34+E35</f>
        <v>0</v>
      </c>
      <c r="F33" s="493"/>
      <c r="G33" s="494"/>
      <c r="H33" s="492">
        <f>H34+H35</f>
        <v>0</v>
      </c>
      <c r="I33" s="493"/>
      <c r="J33" s="494"/>
      <c r="K33" s="492">
        <f>K34+K35</f>
        <v>0</v>
      </c>
      <c r="L33" s="493"/>
      <c r="M33" s="494"/>
      <c r="N33" s="492">
        <f>N34+N35</f>
        <v>0</v>
      </c>
      <c r="O33" s="493"/>
      <c r="P33" s="494"/>
    </row>
    <row r="34" spans="1:16" s="396" customFormat="1" ht="12.75" hidden="1">
      <c r="A34" s="261" t="s">
        <v>554</v>
      </c>
      <c r="B34" s="262" t="s">
        <v>83</v>
      </c>
      <c r="C34" s="264"/>
      <c r="D34" s="268"/>
      <c r="E34" s="471">
        <f>'р 1 фин год'!E34</f>
        <v>0</v>
      </c>
      <c r="F34" s="472"/>
      <c r="G34" s="473"/>
      <c r="H34" s="471">
        <f>'р 1 1й план год'!E34</f>
        <v>0</v>
      </c>
      <c r="I34" s="472"/>
      <c r="J34" s="473"/>
      <c r="K34" s="474">
        <f>'р1 2й план год'!E34</f>
        <v>0</v>
      </c>
      <c r="L34" s="474"/>
      <c r="M34" s="474"/>
      <c r="N34" s="474">
        <f>'за пределами план пер'!E34</f>
        <v>0</v>
      </c>
      <c r="O34" s="474"/>
      <c r="P34" s="474"/>
    </row>
    <row r="35" spans="1:16" s="389" customFormat="1" ht="12.75" hidden="1">
      <c r="A35" s="261"/>
      <c r="B35" s="262" t="s">
        <v>178</v>
      </c>
      <c r="C35" s="264"/>
      <c r="D35" s="268"/>
      <c r="E35" s="471">
        <f>'р 1 фин год'!E35</f>
        <v>0</v>
      </c>
      <c r="F35" s="472"/>
      <c r="G35" s="473"/>
      <c r="H35" s="471">
        <f>'р 1 1й план год'!E35</f>
        <v>0</v>
      </c>
      <c r="I35" s="472"/>
      <c r="J35" s="473"/>
      <c r="K35" s="474">
        <f>'р1 2й план год'!E35</f>
        <v>0</v>
      </c>
      <c r="L35" s="474"/>
      <c r="M35" s="474"/>
      <c r="N35" s="474">
        <f>'за пределами план пер'!E35</f>
        <v>0</v>
      </c>
      <c r="O35" s="474"/>
      <c r="P35" s="474"/>
    </row>
    <row r="36" spans="1:16" s="389" customFormat="1" ht="13.5" customHeight="1">
      <c r="A36" s="265" t="s">
        <v>179</v>
      </c>
      <c r="B36" s="266" t="s">
        <v>84</v>
      </c>
      <c r="C36" s="110">
        <v>400</v>
      </c>
      <c r="D36" s="106"/>
      <c r="E36" s="492">
        <f>E38+E39+E40+E41</f>
        <v>0</v>
      </c>
      <c r="F36" s="493"/>
      <c r="G36" s="494"/>
      <c r="H36" s="492">
        <f>H38+H39+H40+H41</f>
        <v>0</v>
      </c>
      <c r="I36" s="493"/>
      <c r="J36" s="494"/>
      <c r="K36" s="492">
        <f>K38+K39+K40+K41</f>
        <v>0</v>
      </c>
      <c r="L36" s="493"/>
      <c r="M36" s="494"/>
      <c r="N36" s="492">
        <f>N38+N39+N40+N41</f>
        <v>0</v>
      </c>
      <c r="O36" s="493"/>
      <c r="P36" s="494"/>
    </row>
    <row r="37" spans="1:16" s="389" customFormat="1" ht="11.25" customHeight="1" hidden="1">
      <c r="A37" s="261" t="s">
        <v>1</v>
      </c>
      <c r="B37" s="262"/>
      <c r="C37" s="264"/>
      <c r="D37" s="263"/>
      <c r="E37" s="477"/>
      <c r="F37" s="478"/>
      <c r="G37" s="479"/>
      <c r="H37" s="477"/>
      <c r="I37" s="478"/>
      <c r="J37" s="479"/>
      <c r="K37" s="477"/>
      <c r="L37" s="478"/>
      <c r="M37" s="479"/>
      <c r="N37" s="477"/>
      <c r="O37" s="478"/>
      <c r="P37" s="479"/>
    </row>
    <row r="38" spans="1:16" s="389" customFormat="1" ht="12.75" customHeight="1" hidden="1">
      <c r="A38" s="81" t="s">
        <v>12</v>
      </c>
      <c r="B38" s="271" t="s">
        <v>125</v>
      </c>
      <c r="C38" s="272"/>
      <c r="D38" s="194">
        <v>410</v>
      </c>
      <c r="E38" s="471">
        <f>'р 1 фин год'!E38</f>
        <v>0</v>
      </c>
      <c r="F38" s="472"/>
      <c r="G38" s="473"/>
      <c r="H38" s="471">
        <f>'р 1 1й план год'!E38</f>
        <v>0</v>
      </c>
      <c r="I38" s="472"/>
      <c r="J38" s="473"/>
      <c r="K38" s="474">
        <f>'р1 2й план год'!E38</f>
        <v>0</v>
      </c>
      <c r="L38" s="474"/>
      <c r="M38" s="474"/>
      <c r="N38" s="474">
        <f>'за пределами план пер'!E38</f>
        <v>0</v>
      </c>
      <c r="O38" s="474"/>
      <c r="P38" s="474"/>
    </row>
    <row r="39" spans="1:16" s="389" customFormat="1" ht="13.5" customHeight="1" hidden="1">
      <c r="A39" s="81" t="s">
        <v>9</v>
      </c>
      <c r="B39" s="271" t="s">
        <v>126</v>
      </c>
      <c r="C39" s="272"/>
      <c r="D39" s="194">
        <v>420</v>
      </c>
      <c r="E39" s="471">
        <f>'р 1 фин год'!E39</f>
        <v>0</v>
      </c>
      <c r="F39" s="472"/>
      <c r="G39" s="473"/>
      <c r="H39" s="471">
        <f>'р 1 1й план год'!E39</f>
        <v>0</v>
      </c>
      <c r="I39" s="472"/>
      <c r="J39" s="473"/>
      <c r="K39" s="474">
        <f>'р1 2й план год'!E39</f>
        <v>0</v>
      </c>
      <c r="L39" s="474"/>
      <c r="M39" s="474"/>
      <c r="N39" s="474">
        <f>'за пределами план пер'!E39</f>
        <v>0</v>
      </c>
      <c r="O39" s="474"/>
      <c r="P39" s="474"/>
    </row>
    <row r="40" spans="1:16" s="389" customFormat="1" ht="15" customHeight="1" hidden="1">
      <c r="A40" s="81" t="s">
        <v>10</v>
      </c>
      <c r="B40" s="271" t="s">
        <v>127</v>
      </c>
      <c r="C40" s="272"/>
      <c r="D40" s="194">
        <v>430</v>
      </c>
      <c r="E40" s="471">
        <f>'р 1 фин год'!E40</f>
        <v>0</v>
      </c>
      <c r="F40" s="472"/>
      <c r="G40" s="473"/>
      <c r="H40" s="471">
        <f>'р 1 1й план год'!E40</f>
        <v>0</v>
      </c>
      <c r="I40" s="472"/>
      <c r="J40" s="473"/>
      <c r="K40" s="474">
        <f>'р1 2й план год'!E40</f>
        <v>0</v>
      </c>
      <c r="L40" s="474"/>
      <c r="M40" s="474"/>
      <c r="N40" s="474">
        <f>'за пределами план пер'!E40</f>
        <v>0</v>
      </c>
      <c r="O40" s="474"/>
      <c r="P40" s="474"/>
    </row>
    <row r="41" spans="1:16" s="389" customFormat="1" ht="12.75" customHeight="1" hidden="1">
      <c r="A41" s="81" t="s">
        <v>11</v>
      </c>
      <c r="B41" s="271" t="s">
        <v>128</v>
      </c>
      <c r="C41" s="272"/>
      <c r="D41" s="194">
        <v>440</v>
      </c>
      <c r="E41" s="471">
        <f>'р 1 фин год'!E41</f>
        <v>0</v>
      </c>
      <c r="F41" s="472"/>
      <c r="G41" s="473"/>
      <c r="H41" s="471">
        <f>'р 1 1й план год'!E41</f>
        <v>0</v>
      </c>
      <c r="I41" s="472"/>
      <c r="J41" s="473"/>
      <c r="K41" s="474">
        <f>'р1 2й план год'!E41</f>
        <v>0</v>
      </c>
      <c r="L41" s="474"/>
      <c r="M41" s="474"/>
      <c r="N41" s="474">
        <f>'за пределами план пер'!E41</f>
        <v>0</v>
      </c>
      <c r="O41" s="474"/>
      <c r="P41" s="474"/>
    </row>
    <row r="42" spans="1:16" s="389" customFormat="1" ht="12.75" customHeight="1" hidden="1">
      <c r="A42" s="81" t="s">
        <v>181</v>
      </c>
      <c r="B42" s="82"/>
      <c r="C42" s="497"/>
      <c r="D42" s="498"/>
      <c r="E42" s="471"/>
      <c r="F42" s="472"/>
      <c r="G42" s="473"/>
      <c r="H42" s="471"/>
      <c r="I42" s="472"/>
      <c r="J42" s="473"/>
      <c r="K42" s="471"/>
      <c r="L42" s="472"/>
      <c r="M42" s="473"/>
      <c r="N42" s="474"/>
      <c r="O42" s="474"/>
      <c r="P42" s="474"/>
    </row>
    <row r="43" spans="1:16" ht="15" customHeight="1" hidden="1">
      <c r="A43" s="273" t="s">
        <v>182</v>
      </c>
      <c r="B43" s="274" t="s">
        <v>129</v>
      </c>
      <c r="C43" s="275"/>
      <c r="D43" s="276">
        <v>446</v>
      </c>
      <c r="E43" s="471">
        <f>'р 1 фин год'!E43</f>
        <v>0</v>
      </c>
      <c r="F43" s="472"/>
      <c r="G43" s="473"/>
      <c r="H43" s="471">
        <f>'р 1 1й план год'!E43</f>
        <v>0</v>
      </c>
      <c r="I43" s="472"/>
      <c r="J43" s="473"/>
      <c r="K43" s="474">
        <f>'р1 2й план год'!E43</f>
        <v>0</v>
      </c>
      <c r="L43" s="474"/>
      <c r="M43" s="474"/>
      <c r="N43" s="474">
        <f>'за пределами план пер'!E43</f>
        <v>0</v>
      </c>
      <c r="O43" s="474"/>
      <c r="P43" s="474"/>
    </row>
    <row r="44" spans="1:16" ht="17.25" customHeight="1" hidden="1">
      <c r="A44" s="273" t="s">
        <v>183</v>
      </c>
      <c r="B44" s="274" t="s">
        <v>130</v>
      </c>
      <c r="C44" s="275"/>
      <c r="D44" s="276">
        <v>449</v>
      </c>
      <c r="E44" s="471">
        <f>'р 1 фин год'!E44</f>
        <v>0</v>
      </c>
      <c r="F44" s="472"/>
      <c r="G44" s="473"/>
      <c r="H44" s="471">
        <f>'р 1 1й план год'!E44</f>
        <v>0</v>
      </c>
      <c r="I44" s="472"/>
      <c r="J44" s="473"/>
      <c r="K44" s="474">
        <f>'р1 2й план год'!E44</f>
        <v>0</v>
      </c>
      <c r="L44" s="474"/>
      <c r="M44" s="474"/>
      <c r="N44" s="474">
        <f>'за пределами план пер'!E44</f>
        <v>0</v>
      </c>
      <c r="O44" s="474"/>
      <c r="P44" s="474"/>
    </row>
    <row r="45" spans="1:16" s="389" customFormat="1" ht="15" customHeight="1">
      <c r="A45" s="277" t="s">
        <v>505</v>
      </c>
      <c r="B45" s="278" t="s">
        <v>85</v>
      </c>
      <c r="C45" s="279" t="s">
        <v>3</v>
      </c>
      <c r="D45" s="280"/>
      <c r="E45" s="492">
        <f>E46+E47</f>
        <v>0</v>
      </c>
      <c r="F45" s="493"/>
      <c r="G45" s="494"/>
      <c r="H45" s="492">
        <f>H46+H47</f>
        <v>0</v>
      </c>
      <c r="I45" s="493"/>
      <c r="J45" s="494"/>
      <c r="K45" s="492">
        <f>K46+K47</f>
        <v>0</v>
      </c>
      <c r="L45" s="493"/>
      <c r="M45" s="494"/>
      <c r="N45" s="492">
        <f>N46+N47</f>
        <v>0</v>
      </c>
      <c r="O45" s="493"/>
      <c r="P45" s="494"/>
    </row>
    <row r="46" spans="1:16" s="389" customFormat="1" ht="40.5" customHeight="1" hidden="1">
      <c r="A46" s="261" t="s">
        <v>461</v>
      </c>
      <c r="B46" s="262" t="s">
        <v>86</v>
      </c>
      <c r="C46" s="281">
        <v>510</v>
      </c>
      <c r="D46" s="268"/>
      <c r="E46" s="471">
        <f>'р 1 фин год'!E46</f>
        <v>0</v>
      </c>
      <c r="F46" s="472"/>
      <c r="G46" s="473"/>
      <c r="H46" s="471">
        <f>'р 1 1й план год'!E46</f>
        <v>0</v>
      </c>
      <c r="I46" s="472"/>
      <c r="J46" s="473"/>
      <c r="K46" s="474">
        <f>'р1 2й план год'!E46</f>
        <v>0</v>
      </c>
      <c r="L46" s="474"/>
      <c r="M46" s="474"/>
      <c r="N46" s="474">
        <f>'за пределами план пер'!E46</f>
        <v>0</v>
      </c>
      <c r="O46" s="474"/>
      <c r="P46" s="474"/>
    </row>
    <row r="47" spans="1:16" s="389" customFormat="1" ht="12.75" hidden="1">
      <c r="A47" s="261"/>
      <c r="B47" s="262"/>
      <c r="C47" s="268"/>
      <c r="D47" s="360"/>
      <c r="E47" s="471"/>
      <c r="F47" s="472"/>
      <c r="G47" s="473"/>
      <c r="H47" s="471"/>
      <c r="I47" s="472"/>
      <c r="J47" s="473"/>
      <c r="K47" s="477"/>
      <c r="L47" s="478"/>
      <c r="M47" s="479"/>
      <c r="N47" s="477"/>
      <c r="O47" s="478"/>
      <c r="P47" s="479"/>
    </row>
    <row r="48" spans="1:16" s="389" customFormat="1" ht="18.75" customHeight="1">
      <c r="A48" s="282" t="s">
        <v>131</v>
      </c>
      <c r="B48" s="283" t="s">
        <v>87</v>
      </c>
      <c r="C48" s="495" t="s">
        <v>3</v>
      </c>
      <c r="D48" s="496"/>
      <c r="E48" s="468">
        <f>E49+E70+E80+E97+E100+E106</f>
        <v>34769868.67</v>
      </c>
      <c r="F48" s="469"/>
      <c r="G48" s="470"/>
      <c r="H48" s="468">
        <f>H49+H70+H80+H97+H100+H106</f>
        <v>30963000</v>
      </c>
      <c r="I48" s="469"/>
      <c r="J48" s="470"/>
      <c r="K48" s="468">
        <f>K49+K70+K80+K97+K100+K106</f>
        <v>31104300</v>
      </c>
      <c r="L48" s="469"/>
      <c r="M48" s="470"/>
      <c r="N48" s="468">
        <f>N106</f>
        <v>0</v>
      </c>
      <c r="O48" s="469"/>
      <c r="P48" s="470"/>
    </row>
    <row r="49" spans="1:16" s="389" customFormat="1" ht="27.75" customHeight="1">
      <c r="A49" s="265" t="s">
        <v>270</v>
      </c>
      <c r="B49" s="284" t="s">
        <v>88</v>
      </c>
      <c r="C49" s="269">
        <v>110</v>
      </c>
      <c r="D49" s="110" t="s">
        <v>3</v>
      </c>
      <c r="E49" s="492">
        <f>E50+E55</f>
        <v>29098000</v>
      </c>
      <c r="F49" s="493"/>
      <c r="G49" s="494"/>
      <c r="H49" s="492">
        <f>H50+H55</f>
        <v>26190300</v>
      </c>
      <c r="I49" s="493"/>
      <c r="J49" s="494"/>
      <c r="K49" s="492">
        <f>K50+K55</f>
        <v>26190300</v>
      </c>
      <c r="L49" s="493"/>
      <c r="M49" s="494"/>
      <c r="N49" s="492" t="s">
        <v>3</v>
      </c>
      <c r="O49" s="493"/>
      <c r="P49" s="494"/>
    </row>
    <row r="50" spans="1:16" s="389" customFormat="1" ht="38.25" customHeight="1">
      <c r="A50" s="261" t="s">
        <v>188</v>
      </c>
      <c r="B50" s="285" t="s">
        <v>132</v>
      </c>
      <c r="C50" s="268" t="s">
        <v>44</v>
      </c>
      <c r="D50" s="268" t="s">
        <v>3</v>
      </c>
      <c r="E50" s="471">
        <f>'р 1 фин год'!E50</f>
        <v>28982000</v>
      </c>
      <c r="F50" s="472"/>
      <c r="G50" s="473"/>
      <c r="H50" s="471">
        <f>'р 1 1й план год'!E50</f>
        <v>26083800</v>
      </c>
      <c r="I50" s="472"/>
      <c r="J50" s="473"/>
      <c r="K50" s="474">
        <f>'р1 2й план год'!E50</f>
        <v>26083800</v>
      </c>
      <c r="L50" s="474"/>
      <c r="M50" s="474"/>
      <c r="N50" s="474" t="str">
        <f>'за пределами план пер'!E50</f>
        <v>Х</v>
      </c>
      <c r="O50" s="474"/>
      <c r="P50" s="474"/>
    </row>
    <row r="51" spans="1:16" s="389" customFormat="1" ht="22.5">
      <c r="A51" s="115" t="s">
        <v>271</v>
      </c>
      <c r="B51" s="113" t="s">
        <v>89</v>
      </c>
      <c r="C51" s="114">
        <v>111</v>
      </c>
      <c r="D51" s="114" t="s">
        <v>3</v>
      </c>
      <c r="E51" s="480">
        <f>E53+E54</f>
        <v>22274631.03</v>
      </c>
      <c r="F51" s="481"/>
      <c r="G51" s="482"/>
      <c r="H51" s="480">
        <f>H53+H54</f>
        <v>20047167.93</v>
      </c>
      <c r="I51" s="481"/>
      <c r="J51" s="482"/>
      <c r="K51" s="480">
        <f>K53+K54</f>
        <v>20047167.93</v>
      </c>
      <c r="L51" s="481"/>
      <c r="M51" s="482"/>
      <c r="N51" s="480" t="s">
        <v>3</v>
      </c>
      <c r="O51" s="481"/>
      <c r="P51" s="482"/>
    </row>
    <row r="52" spans="1:16" s="389" customFormat="1" ht="12.75">
      <c r="A52" s="261" t="s">
        <v>1</v>
      </c>
      <c r="B52" s="285"/>
      <c r="C52" s="268"/>
      <c r="D52" s="268"/>
      <c r="E52" s="471"/>
      <c r="F52" s="472"/>
      <c r="G52" s="473"/>
      <c r="H52" s="471"/>
      <c r="I52" s="472"/>
      <c r="J52" s="473"/>
      <c r="K52" s="471"/>
      <c r="L52" s="472"/>
      <c r="M52" s="473"/>
      <c r="N52" s="471"/>
      <c r="O52" s="472"/>
      <c r="P52" s="473"/>
    </row>
    <row r="53" spans="1:16" s="389" customFormat="1" ht="15.75" customHeight="1">
      <c r="A53" s="286" t="s">
        <v>185</v>
      </c>
      <c r="B53" s="287" t="s">
        <v>133</v>
      </c>
      <c r="C53" s="121">
        <v>111</v>
      </c>
      <c r="D53" s="121">
        <v>211</v>
      </c>
      <c r="E53" s="471">
        <f>'р 1 фин год'!E53</f>
        <v>22209831.03</v>
      </c>
      <c r="F53" s="472"/>
      <c r="G53" s="473"/>
      <c r="H53" s="471">
        <f>'р 1 1й план год'!E53</f>
        <v>19988847.93</v>
      </c>
      <c r="I53" s="472"/>
      <c r="J53" s="473"/>
      <c r="K53" s="474">
        <f>'р1 2й план год'!E53</f>
        <v>19988847.93</v>
      </c>
      <c r="L53" s="474"/>
      <c r="M53" s="474"/>
      <c r="N53" s="474" t="str">
        <f>'за пределами план пер'!E53</f>
        <v>Х</v>
      </c>
      <c r="O53" s="474"/>
      <c r="P53" s="474"/>
    </row>
    <row r="54" spans="1:16" s="389" customFormat="1" ht="16.5" customHeight="1">
      <c r="A54" s="286" t="s">
        <v>186</v>
      </c>
      <c r="B54" s="287" t="s">
        <v>134</v>
      </c>
      <c r="C54" s="121">
        <v>111</v>
      </c>
      <c r="D54" s="121">
        <v>266</v>
      </c>
      <c r="E54" s="471">
        <f>'р 1 фин год'!E54</f>
        <v>64800</v>
      </c>
      <c r="F54" s="472"/>
      <c r="G54" s="473"/>
      <c r="H54" s="471">
        <f>'р 1 1й план год'!E54</f>
        <v>58320</v>
      </c>
      <c r="I54" s="472"/>
      <c r="J54" s="473"/>
      <c r="K54" s="474">
        <f>'р1 2й план год'!E54</f>
        <v>58320</v>
      </c>
      <c r="L54" s="474"/>
      <c r="M54" s="474"/>
      <c r="N54" s="474" t="str">
        <f>'за пределами план пер'!E54</f>
        <v>Х</v>
      </c>
      <c r="O54" s="474"/>
      <c r="P54" s="474"/>
    </row>
    <row r="55" spans="1:16" s="389" customFormat="1" ht="18" customHeight="1">
      <c r="A55" s="115" t="s">
        <v>189</v>
      </c>
      <c r="B55" s="288" t="s">
        <v>90</v>
      </c>
      <c r="C55" s="114">
        <v>112</v>
      </c>
      <c r="D55" s="114" t="s">
        <v>3</v>
      </c>
      <c r="E55" s="480">
        <f>E57+E58+E59+E60+E61+E62</f>
        <v>116000</v>
      </c>
      <c r="F55" s="481"/>
      <c r="G55" s="482"/>
      <c r="H55" s="480">
        <f>H57+H58+H59+H60+H61+H62</f>
        <v>106500</v>
      </c>
      <c r="I55" s="481"/>
      <c r="J55" s="482"/>
      <c r="K55" s="480">
        <f>K57+K58+K59+K60+K61+K62</f>
        <v>106500</v>
      </c>
      <c r="L55" s="481"/>
      <c r="M55" s="482"/>
      <c r="N55" s="480" t="s">
        <v>3</v>
      </c>
      <c r="O55" s="481"/>
      <c r="P55" s="482"/>
    </row>
    <row r="56" spans="1:16" s="389" customFormat="1" ht="14.25" customHeight="1">
      <c r="A56" s="286" t="s">
        <v>1</v>
      </c>
      <c r="B56" s="287"/>
      <c r="C56" s="121"/>
      <c r="D56" s="121"/>
      <c r="E56" s="477"/>
      <c r="F56" s="478"/>
      <c r="G56" s="479"/>
      <c r="H56" s="477"/>
      <c r="I56" s="478"/>
      <c r="J56" s="479"/>
      <c r="K56" s="477"/>
      <c r="L56" s="478"/>
      <c r="M56" s="479"/>
      <c r="N56" s="477"/>
      <c r="O56" s="478"/>
      <c r="P56" s="479"/>
    </row>
    <row r="57" spans="1:16" s="389" customFormat="1" ht="15.75" customHeight="1">
      <c r="A57" s="286" t="s">
        <v>193</v>
      </c>
      <c r="B57" s="287" t="s">
        <v>135</v>
      </c>
      <c r="C57" s="121">
        <v>112</v>
      </c>
      <c r="D57" s="121">
        <v>212</v>
      </c>
      <c r="E57" s="471">
        <f>'р 1 фин год'!E57</f>
        <v>21000</v>
      </c>
      <c r="F57" s="472"/>
      <c r="G57" s="473"/>
      <c r="H57" s="471">
        <f>'р 1 1й план год'!E57</f>
        <v>21000</v>
      </c>
      <c r="I57" s="472"/>
      <c r="J57" s="473"/>
      <c r="K57" s="474">
        <f>'р1 2й план год'!E57</f>
        <v>21000</v>
      </c>
      <c r="L57" s="474"/>
      <c r="M57" s="474"/>
      <c r="N57" s="474" t="str">
        <f>'за пределами план пер'!E57</f>
        <v>Х</v>
      </c>
      <c r="O57" s="474"/>
      <c r="P57" s="474"/>
    </row>
    <row r="58" spans="1:16" s="389" customFormat="1" ht="14.25" customHeight="1" hidden="1">
      <c r="A58" s="261" t="s">
        <v>194</v>
      </c>
      <c r="B58" s="287" t="s">
        <v>136</v>
      </c>
      <c r="C58" s="121">
        <v>112</v>
      </c>
      <c r="D58" s="121">
        <v>214</v>
      </c>
      <c r="E58" s="471">
        <f>'р 1 фин год'!E58</f>
        <v>0</v>
      </c>
      <c r="F58" s="472"/>
      <c r="G58" s="473"/>
      <c r="H58" s="471">
        <f>'р 1 1й план год'!E58</f>
        <v>0</v>
      </c>
      <c r="I58" s="472"/>
      <c r="J58" s="473"/>
      <c r="K58" s="474">
        <f>'р1 2й план год'!E58</f>
        <v>0</v>
      </c>
      <c r="L58" s="474"/>
      <c r="M58" s="474"/>
      <c r="N58" s="474" t="str">
        <f>'за пределами план пер'!E58</f>
        <v>Х</v>
      </c>
      <c r="O58" s="474"/>
      <c r="P58" s="474"/>
    </row>
    <row r="59" spans="1:16" s="389" customFormat="1" ht="14.25" customHeight="1" hidden="1">
      <c r="A59" s="286" t="s">
        <v>639</v>
      </c>
      <c r="B59" s="287" t="s">
        <v>137</v>
      </c>
      <c r="C59" s="121">
        <v>112</v>
      </c>
      <c r="D59" s="121">
        <v>221</v>
      </c>
      <c r="E59" s="471">
        <f>'р 1 фин год'!E59</f>
        <v>0</v>
      </c>
      <c r="F59" s="472"/>
      <c r="G59" s="473"/>
      <c r="H59" s="471">
        <f>'р 1 1й план год'!E59</f>
        <v>0</v>
      </c>
      <c r="I59" s="472"/>
      <c r="J59" s="473"/>
      <c r="K59" s="474">
        <f>'р1 2й план год'!E59</f>
        <v>0</v>
      </c>
      <c r="L59" s="474"/>
      <c r="M59" s="474"/>
      <c r="N59" s="474" t="str">
        <f>'за пределами план пер'!E60</f>
        <v>Х</v>
      </c>
      <c r="O59" s="474"/>
      <c r="P59" s="474"/>
    </row>
    <row r="60" spans="1:16" s="389" customFormat="1" ht="15.75" customHeight="1" hidden="1">
      <c r="A60" s="286" t="s">
        <v>195</v>
      </c>
      <c r="B60" s="287" t="s">
        <v>190</v>
      </c>
      <c r="C60" s="121">
        <v>112</v>
      </c>
      <c r="D60" s="121">
        <v>222</v>
      </c>
      <c r="E60" s="471">
        <f>'р 1 фин год'!E60</f>
        <v>0</v>
      </c>
      <c r="F60" s="472"/>
      <c r="G60" s="473"/>
      <c r="H60" s="471">
        <f>'р 1 1й план год'!E60</f>
        <v>0</v>
      </c>
      <c r="I60" s="472"/>
      <c r="J60" s="473"/>
      <c r="K60" s="474">
        <f>'р1 2й план год'!E60</f>
        <v>0</v>
      </c>
      <c r="L60" s="474"/>
      <c r="M60" s="474"/>
      <c r="N60" s="474" t="str">
        <f>'за пределами план пер'!E60</f>
        <v>Х</v>
      </c>
      <c r="O60" s="474"/>
      <c r="P60" s="474"/>
    </row>
    <row r="61" spans="1:16" s="389" customFormat="1" ht="14.25" customHeight="1">
      <c r="A61" s="286" t="s">
        <v>196</v>
      </c>
      <c r="B61" s="287" t="s">
        <v>191</v>
      </c>
      <c r="C61" s="121">
        <v>112</v>
      </c>
      <c r="D61" s="121">
        <v>226</v>
      </c>
      <c r="E61" s="471">
        <f>'р 1 фин год'!E61</f>
        <v>95000</v>
      </c>
      <c r="F61" s="472"/>
      <c r="G61" s="473"/>
      <c r="H61" s="471">
        <f>'р 1 1й план год'!E61</f>
        <v>85500</v>
      </c>
      <c r="I61" s="472"/>
      <c r="J61" s="473"/>
      <c r="K61" s="474">
        <f>'р1 2й план год'!E61</f>
        <v>85500</v>
      </c>
      <c r="L61" s="474"/>
      <c r="M61" s="474"/>
      <c r="N61" s="474" t="str">
        <f>'за пределами план пер'!E61</f>
        <v>Х</v>
      </c>
      <c r="O61" s="474"/>
      <c r="P61" s="474"/>
    </row>
    <row r="62" spans="1:16" s="389" customFormat="1" ht="15.75" customHeight="1">
      <c r="A62" s="286" t="s">
        <v>186</v>
      </c>
      <c r="B62" s="287" t="s">
        <v>638</v>
      </c>
      <c r="C62" s="121">
        <v>112</v>
      </c>
      <c r="D62" s="121">
        <v>266</v>
      </c>
      <c r="E62" s="471">
        <f>'р 1 фин год'!E62</f>
        <v>0</v>
      </c>
      <c r="F62" s="472"/>
      <c r="G62" s="473"/>
      <c r="H62" s="471">
        <f>'р 1 1й план год'!E62</f>
        <v>0</v>
      </c>
      <c r="I62" s="472"/>
      <c r="J62" s="473"/>
      <c r="K62" s="474">
        <f>'р1 2й план год'!E62</f>
        <v>0</v>
      </c>
      <c r="L62" s="474"/>
      <c r="M62" s="474"/>
      <c r="N62" s="474" t="str">
        <f>'за пределами план пер'!E62</f>
        <v>Х</v>
      </c>
      <c r="O62" s="474"/>
      <c r="P62" s="474"/>
    </row>
    <row r="63" spans="1:16" s="389" customFormat="1" ht="37.5" customHeight="1">
      <c r="A63" s="115" t="s">
        <v>192</v>
      </c>
      <c r="B63" s="288" t="s">
        <v>90</v>
      </c>
      <c r="C63" s="114">
        <v>119</v>
      </c>
      <c r="D63" s="114" t="s">
        <v>3</v>
      </c>
      <c r="E63" s="480">
        <f>E65+E66+E67+E68+E69</f>
        <v>6707368.97</v>
      </c>
      <c r="F63" s="481"/>
      <c r="G63" s="482"/>
      <c r="H63" s="480">
        <f>H65+H66+H67+H68+H69</f>
        <v>6036632.07</v>
      </c>
      <c r="I63" s="481"/>
      <c r="J63" s="482"/>
      <c r="K63" s="480">
        <f>K65+K66+K67+K68+K69</f>
        <v>6036632.07</v>
      </c>
      <c r="L63" s="481"/>
      <c r="M63" s="482"/>
      <c r="N63" s="480" t="s">
        <v>3</v>
      </c>
      <c r="O63" s="481"/>
      <c r="P63" s="482"/>
    </row>
    <row r="64" spans="1:16" s="396" customFormat="1" ht="12.75">
      <c r="A64" s="261" t="s">
        <v>213</v>
      </c>
      <c r="B64" s="285"/>
      <c r="C64" s="268"/>
      <c r="D64" s="268"/>
      <c r="E64" s="471"/>
      <c r="F64" s="472"/>
      <c r="G64" s="473"/>
      <c r="H64" s="471"/>
      <c r="I64" s="472"/>
      <c r="J64" s="473"/>
      <c r="K64" s="471"/>
      <c r="L64" s="472"/>
      <c r="M64" s="473"/>
      <c r="N64" s="471"/>
      <c r="O64" s="472"/>
      <c r="P64" s="473"/>
    </row>
    <row r="65" spans="1:16" s="389" customFormat="1" ht="15.75" customHeight="1">
      <c r="A65" s="286" t="s">
        <v>197</v>
      </c>
      <c r="B65" s="287" t="s">
        <v>135</v>
      </c>
      <c r="C65" s="121">
        <v>119</v>
      </c>
      <c r="D65" s="121">
        <v>213</v>
      </c>
      <c r="E65" s="471">
        <f>'р 1 фин год'!E65</f>
        <v>6707368.97</v>
      </c>
      <c r="F65" s="472"/>
      <c r="G65" s="473"/>
      <c r="H65" s="471">
        <f>'р 1 1й план год'!E65</f>
        <v>6036632.07</v>
      </c>
      <c r="I65" s="472"/>
      <c r="J65" s="473"/>
      <c r="K65" s="474">
        <f>'р1 2й план год'!E65</f>
        <v>6036632.07</v>
      </c>
      <c r="L65" s="474"/>
      <c r="M65" s="474"/>
      <c r="N65" s="474" t="str">
        <f>'за пределами план пер'!E65</f>
        <v>Х</v>
      </c>
      <c r="O65" s="474"/>
      <c r="P65" s="474"/>
    </row>
    <row r="66" spans="1:16" s="389" customFormat="1" ht="15" customHeight="1" hidden="1">
      <c r="A66" s="286" t="s">
        <v>196</v>
      </c>
      <c r="B66" s="287" t="s">
        <v>136</v>
      </c>
      <c r="C66" s="121">
        <v>119</v>
      </c>
      <c r="D66" s="121">
        <v>226</v>
      </c>
      <c r="E66" s="471">
        <f>'р 1 фин год'!E66</f>
        <v>0</v>
      </c>
      <c r="F66" s="472"/>
      <c r="G66" s="473"/>
      <c r="H66" s="471">
        <f>'р 1 1й план год'!E66</f>
        <v>0</v>
      </c>
      <c r="I66" s="472"/>
      <c r="J66" s="473"/>
      <c r="K66" s="474">
        <f>'р1 2й план год'!E66</f>
        <v>0</v>
      </c>
      <c r="L66" s="474"/>
      <c r="M66" s="474"/>
      <c r="N66" s="474" t="str">
        <f>'за пределами план пер'!E66</f>
        <v>Х</v>
      </c>
      <c r="O66" s="474"/>
      <c r="P66" s="474"/>
    </row>
    <row r="67" spans="1:16" s="389" customFormat="1" ht="15" customHeight="1" hidden="1">
      <c r="A67" s="73" t="s">
        <v>595</v>
      </c>
      <c r="B67" s="287" t="s">
        <v>137</v>
      </c>
      <c r="C67" s="121">
        <v>119</v>
      </c>
      <c r="D67" s="121">
        <v>310</v>
      </c>
      <c r="E67" s="471">
        <f>'р 1 фин год'!E67</f>
        <v>0</v>
      </c>
      <c r="F67" s="472"/>
      <c r="G67" s="473"/>
      <c r="H67" s="471">
        <f>'р 1 1й план год'!E67</f>
        <v>0</v>
      </c>
      <c r="I67" s="472"/>
      <c r="J67" s="473"/>
      <c r="K67" s="474">
        <f>'р1 2й план год'!E67</f>
        <v>0</v>
      </c>
      <c r="L67" s="474"/>
      <c r="M67" s="474"/>
      <c r="N67" s="474" t="str">
        <f>'за пределами план пер'!E68</f>
        <v>Х</v>
      </c>
      <c r="O67" s="474"/>
      <c r="P67" s="474"/>
    </row>
    <row r="68" spans="1:16" s="389" customFormat="1" ht="16.5" customHeight="1" hidden="1">
      <c r="A68" s="36" t="s">
        <v>198</v>
      </c>
      <c r="B68" s="287" t="s">
        <v>190</v>
      </c>
      <c r="C68" s="121">
        <v>119</v>
      </c>
      <c r="D68" s="121">
        <v>345</v>
      </c>
      <c r="E68" s="471">
        <f>'р 1 фин год'!E68</f>
        <v>0</v>
      </c>
      <c r="F68" s="472"/>
      <c r="G68" s="473"/>
      <c r="H68" s="471">
        <f>'р 1 1й план год'!E68</f>
        <v>0</v>
      </c>
      <c r="I68" s="472"/>
      <c r="J68" s="473"/>
      <c r="K68" s="474">
        <f>'р1 2й план год'!E68</f>
        <v>0</v>
      </c>
      <c r="L68" s="474"/>
      <c r="M68" s="474"/>
      <c r="N68" s="474" t="str">
        <f>'за пределами план пер'!E68</f>
        <v>Х</v>
      </c>
      <c r="O68" s="474"/>
      <c r="P68" s="474"/>
    </row>
    <row r="69" spans="1:16" s="389" customFormat="1" ht="16.5" customHeight="1" hidden="1">
      <c r="A69" s="36" t="s">
        <v>255</v>
      </c>
      <c r="B69" s="287" t="s">
        <v>191</v>
      </c>
      <c r="C69" s="121">
        <v>119</v>
      </c>
      <c r="D69" s="121">
        <v>346</v>
      </c>
      <c r="E69" s="471">
        <f>'р 1 фин год'!E69</f>
        <v>0</v>
      </c>
      <c r="F69" s="472"/>
      <c r="G69" s="473"/>
      <c r="H69" s="471">
        <f>'р 1 1й план год'!E69</f>
        <v>0</v>
      </c>
      <c r="I69" s="472"/>
      <c r="J69" s="473"/>
      <c r="K69" s="474">
        <f>'р1 2й план год'!E69</f>
        <v>0</v>
      </c>
      <c r="L69" s="474"/>
      <c r="M69" s="474"/>
      <c r="N69" s="474" t="str">
        <f>'за пределами план пер'!E70</f>
        <v>Х</v>
      </c>
      <c r="O69" s="474"/>
      <c r="P69" s="474"/>
    </row>
    <row r="70" spans="1:16" s="389" customFormat="1" ht="18.75" customHeight="1">
      <c r="A70" s="265" t="s">
        <v>199</v>
      </c>
      <c r="B70" s="284" t="s">
        <v>91</v>
      </c>
      <c r="C70" s="110">
        <v>300</v>
      </c>
      <c r="D70" s="110" t="s">
        <v>3</v>
      </c>
      <c r="E70" s="492">
        <f>E71+E77+E78+E79</f>
        <v>0</v>
      </c>
      <c r="F70" s="493"/>
      <c r="G70" s="494"/>
      <c r="H70" s="492">
        <f>H71+H77+H78+H79</f>
        <v>0</v>
      </c>
      <c r="I70" s="493"/>
      <c r="J70" s="494"/>
      <c r="K70" s="492">
        <f>K71+K77+K78+K79</f>
        <v>0</v>
      </c>
      <c r="L70" s="493"/>
      <c r="M70" s="494"/>
      <c r="N70" s="492" t="s">
        <v>3</v>
      </c>
      <c r="O70" s="493"/>
      <c r="P70" s="494"/>
    </row>
    <row r="71" spans="1:16" s="389" customFormat="1" ht="38.25" customHeight="1">
      <c r="A71" s="115" t="s">
        <v>272</v>
      </c>
      <c r="B71" s="288" t="s">
        <v>92</v>
      </c>
      <c r="C71" s="114">
        <v>320</v>
      </c>
      <c r="D71" s="114" t="s">
        <v>3</v>
      </c>
      <c r="E71" s="480">
        <f>'р 1 фин год'!E71</f>
        <v>0</v>
      </c>
      <c r="F71" s="481"/>
      <c r="G71" s="482"/>
      <c r="H71" s="480">
        <f>'р 1 1й план год'!E72</f>
        <v>0</v>
      </c>
      <c r="I71" s="481"/>
      <c r="J71" s="482"/>
      <c r="K71" s="480">
        <f>'р1 2й план год'!E72</f>
        <v>0</v>
      </c>
      <c r="L71" s="481"/>
      <c r="M71" s="482"/>
      <c r="N71" s="480" t="str">
        <f>'за пределами план пер'!J71</f>
        <v>Х</v>
      </c>
      <c r="O71" s="481"/>
      <c r="P71" s="482"/>
    </row>
    <row r="72" spans="1:16" s="389" customFormat="1" ht="39" customHeight="1">
      <c r="A72" s="115" t="s">
        <v>273</v>
      </c>
      <c r="B72" s="288" t="s">
        <v>93</v>
      </c>
      <c r="C72" s="114">
        <v>321</v>
      </c>
      <c r="D72" s="114" t="s">
        <v>3</v>
      </c>
      <c r="E72" s="480">
        <f>'р 1 фин год'!E72</f>
        <v>0</v>
      </c>
      <c r="F72" s="481"/>
      <c r="G72" s="482"/>
      <c r="H72" s="480">
        <f>'р 1 1й план год'!E73</f>
        <v>0</v>
      </c>
      <c r="I72" s="481"/>
      <c r="J72" s="482"/>
      <c r="K72" s="480">
        <f>'р1 2й план год'!E73</f>
        <v>0</v>
      </c>
      <c r="L72" s="481"/>
      <c r="M72" s="482"/>
      <c r="N72" s="480" t="str">
        <f>'за пределами план пер'!E71</f>
        <v>Х</v>
      </c>
      <c r="O72" s="481"/>
      <c r="P72" s="482"/>
    </row>
    <row r="73" spans="1:16" s="389" customFormat="1" ht="28.5" customHeight="1" hidden="1">
      <c r="A73" s="261" t="s">
        <v>202</v>
      </c>
      <c r="B73" s="285" t="s">
        <v>138</v>
      </c>
      <c r="C73" s="268">
        <v>321</v>
      </c>
      <c r="D73" s="268">
        <v>262</v>
      </c>
      <c r="E73" s="471">
        <f>'р 1 фин год'!E73</f>
        <v>0</v>
      </c>
      <c r="F73" s="472"/>
      <c r="G73" s="473"/>
      <c r="H73" s="471">
        <f>'р 1 1й план год'!E73</f>
        <v>0</v>
      </c>
      <c r="I73" s="472"/>
      <c r="J73" s="473"/>
      <c r="K73" s="474">
        <f>'р1 2й план год'!E73</f>
        <v>0</v>
      </c>
      <c r="L73" s="474"/>
      <c r="M73" s="474"/>
      <c r="N73" s="474" t="str">
        <f>'за пределами план пер'!E72</f>
        <v>Х</v>
      </c>
      <c r="O73" s="474"/>
      <c r="P73" s="474"/>
    </row>
    <row r="74" spans="1:16" s="389" customFormat="1" ht="27.75" customHeight="1" hidden="1">
      <c r="A74" s="261" t="s">
        <v>203</v>
      </c>
      <c r="B74" s="285" t="s">
        <v>139</v>
      </c>
      <c r="C74" s="268">
        <v>321</v>
      </c>
      <c r="D74" s="268">
        <v>262</v>
      </c>
      <c r="E74" s="471">
        <f>'р 1 фин год'!E74</f>
        <v>0</v>
      </c>
      <c r="F74" s="472"/>
      <c r="G74" s="473"/>
      <c r="H74" s="471">
        <f>'р 1 1й план год'!E74</f>
        <v>0</v>
      </c>
      <c r="I74" s="472"/>
      <c r="J74" s="473"/>
      <c r="K74" s="474">
        <f>'р1 2й план год'!E74</f>
        <v>0</v>
      </c>
      <c r="L74" s="474"/>
      <c r="M74" s="474"/>
      <c r="N74" s="474" t="str">
        <f>'за пределами план пер'!E73</f>
        <v>Х</v>
      </c>
      <c r="O74" s="474"/>
      <c r="P74" s="474"/>
    </row>
    <row r="75" spans="1:16" s="389" customFormat="1" ht="30.75" customHeight="1" hidden="1">
      <c r="A75" s="261" t="s">
        <v>204</v>
      </c>
      <c r="B75" s="285" t="s">
        <v>140</v>
      </c>
      <c r="C75" s="268">
        <v>321</v>
      </c>
      <c r="D75" s="268">
        <v>264</v>
      </c>
      <c r="E75" s="471">
        <f>'р 1 фин год'!E75</f>
        <v>0</v>
      </c>
      <c r="F75" s="472"/>
      <c r="G75" s="473"/>
      <c r="H75" s="471">
        <f>'р 1 1й план год'!E75</f>
        <v>0</v>
      </c>
      <c r="I75" s="472"/>
      <c r="J75" s="473"/>
      <c r="K75" s="474">
        <f>'р1 2й план год'!E75</f>
        <v>0</v>
      </c>
      <c r="L75" s="474"/>
      <c r="M75" s="474"/>
      <c r="N75" s="474" t="str">
        <f>'за пределами план пер'!E74</f>
        <v>Х</v>
      </c>
      <c r="O75" s="474"/>
      <c r="P75" s="474"/>
    </row>
    <row r="76" spans="1:16" s="389" customFormat="1" ht="15" customHeight="1" hidden="1">
      <c r="A76" s="286" t="s">
        <v>205</v>
      </c>
      <c r="B76" s="285" t="s">
        <v>141</v>
      </c>
      <c r="C76" s="268">
        <v>321</v>
      </c>
      <c r="D76" s="268">
        <v>266</v>
      </c>
      <c r="E76" s="471">
        <f>'р 1 фин год'!E76</f>
        <v>0</v>
      </c>
      <c r="F76" s="472"/>
      <c r="G76" s="473"/>
      <c r="H76" s="471">
        <f>'р 1 1й план год'!E76</f>
        <v>0</v>
      </c>
      <c r="I76" s="472"/>
      <c r="J76" s="473"/>
      <c r="K76" s="474">
        <f>'р1 2й план год'!E76</f>
        <v>0</v>
      </c>
      <c r="L76" s="474"/>
      <c r="M76" s="474"/>
      <c r="N76" s="474" t="str">
        <f>'за пределами план пер'!E75</f>
        <v>Х</v>
      </c>
      <c r="O76" s="474"/>
      <c r="P76" s="474"/>
    </row>
    <row r="77" spans="1:16" s="389" customFormat="1" ht="30" customHeight="1">
      <c r="A77" s="115" t="s">
        <v>94</v>
      </c>
      <c r="B77" s="288" t="s">
        <v>95</v>
      </c>
      <c r="C77" s="114">
        <v>340</v>
      </c>
      <c r="D77" s="114">
        <v>296</v>
      </c>
      <c r="E77" s="480">
        <f>'р 1 фин год'!E77</f>
        <v>0</v>
      </c>
      <c r="F77" s="481"/>
      <c r="G77" s="482"/>
      <c r="H77" s="480">
        <f>'р 1 1й план год'!E77</f>
        <v>0</v>
      </c>
      <c r="I77" s="481"/>
      <c r="J77" s="482"/>
      <c r="K77" s="480">
        <f>'р1 2й план год'!E77</f>
        <v>0</v>
      </c>
      <c r="L77" s="481"/>
      <c r="M77" s="482"/>
      <c r="N77" s="480" t="str">
        <f>'за пределами план пер'!E76</f>
        <v>Х</v>
      </c>
      <c r="O77" s="481"/>
      <c r="P77" s="482"/>
    </row>
    <row r="78" spans="1:16" s="389" customFormat="1" ht="49.5" customHeight="1">
      <c r="A78" s="115" t="s">
        <v>206</v>
      </c>
      <c r="B78" s="288" t="s">
        <v>96</v>
      </c>
      <c r="C78" s="114">
        <v>350</v>
      </c>
      <c r="D78" s="114">
        <v>296</v>
      </c>
      <c r="E78" s="480">
        <f>'р 1 фин год'!E78</f>
        <v>0</v>
      </c>
      <c r="F78" s="481"/>
      <c r="G78" s="482"/>
      <c r="H78" s="480">
        <f>'р 1 1й план год'!E78</f>
        <v>0</v>
      </c>
      <c r="I78" s="481"/>
      <c r="J78" s="482"/>
      <c r="K78" s="480">
        <f>'р1 2й план год'!E78</f>
        <v>0</v>
      </c>
      <c r="L78" s="481"/>
      <c r="M78" s="482"/>
      <c r="N78" s="480" t="str">
        <f>'за пределами план пер'!E77</f>
        <v>Х</v>
      </c>
      <c r="O78" s="481"/>
      <c r="P78" s="482"/>
    </row>
    <row r="79" spans="1:16" s="389" customFormat="1" ht="18.75" customHeight="1">
      <c r="A79" s="115" t="s">
        <v>582</v>
      </c>
      <c r="B79" s="288" t="s">
        <v>163</v>
      </c>
      <c r="C79" s="114">
        <v>360</v>
      </c>
      <c r="D79" s="114">
        <v>296</v>
      </c>
      <c r="E79" s="480">
        <f>'р 1 фин год'!E79</f>
        <v>0</v>
      </c>
      <c r="F79" s="481"/>
      <c r="G79" s="482"/>
      <c r="H79" s="480">
        <f>'р 1 1й план год'!E79</f>
        <v>0</v>
      </c>
      <c r="I79" s="481"/>
      <c r="J79" s="482"/>
      <c r="K79" s="480">
        <f>'р1 2й план год'!E79</f>
        <v>0</v>
      </c>
      <c r="L79" s="481"/>
      <c r="M79" s="482"/>
      <c r="N79" s="480" t="str">
        <f>'за пределами план пер'!E78</f>
        <v>Х</v>
      </c>
      <c r="O79" s="481"/>
      <c r="P79" s="482"/>
    </row>
    <row r="80" spans="1:16" s="389" customFormat="1" ht="17.25" customHeight="1">
      <c r="A80" s="265" t="s">
        <v>207</v>
      </c>
      <c r="B80" s="284" t="s">
        <v>97</v>
      </c>
      <c r="C80" s="110">
        <v>850</v>
      </c>
      <c r="D80" s="110" t="s">
        <v>3</v>
      </c>
      <c r="E80" s="492">
        <f>E81+E85+E89</f>
        <v>115000</v>
      </c>
      <c r="F80" s="493"/>
      <c r="G80" s="494"/>
      <c r="H80" s="492">
        <f>H81+H85+H89</f>
        <v>105400</v>
      </c>
      <c r="I80" s="493"/>
      <c r="J80" s="494"/>
      <c r="K80" s="492">
        <f>K81+K85+K89</f>
        <v>105400</v>
      </c>
      <c r="L80" s="493"/>
      <c r="M80" s="494"/>
      <c r="N80" s="492" t="s">
        <v>3</v>
      </c>
      <c r="O80" s="493"/>
      <c r="P80" s="494"/>
    </row>
    <row r="81" spans="1:16" s="389" customFormat="1" ht="27" customHeight="1">
      <c r="A81" s="115" t="s">
        <v>274</v>
      </c>
      <c r="B81" s="288" t="s">
        <v>208</v>
      </c>
      <c r="C81" s="114">
        <v>851</v>
      </c>
      <c r="D81" s="114" t="s">
        <v>3</v>
      </c>
      <c r="E81" s="480">
        <f>E83+E84</f>
        <v>69800</v>
      </c>
      <c r="F81" s="481"/>
      <c r="G81" s="482"/>
      <c r="H81" s="480">
        <f>H83+H84</f>
        <v>62800</v>
      </c>
      <c r="I81" s="481"/>
      <c r="J81" s="482"/>
      <c r="K81" s="480">
        <f>K83+K84</f>
        <v>62800</v>
      </c>
      <c r="L81" s="481"/>
      <c r="M81" s="482"/>
      <c r="N81" s="480" t="s">
        <v>3</v>
      </c>
      <c r="O81" s="481"/>
      <c r="P81" s="482"/>
    </row>
    <row r="82" spans="1:16" s="389" customFormat="1" ht="11.25" customHeight="1">
      <c r="A82" s="286" t="s">
        <v>181</v>
      </c>
      <c r="B82" s="287"/>
      <c r="C82" s="121"/>
      <c r="D82" s="121"/>
      <c r="E82" s="477"/>
      <c r="F82" s="478"/>
      <c r="G82" s="479"/>
      <c r="H82" s="477"/>
      <c r="I82" s="478"/>
      <c r="J82" s="479"/>
      <c r="K82" s="477"/>
      <c r="L82" s="478"/>
      <c r="M82" s="479"/>
      <c r="N82" s="477"/>
      <c r="O82" s="478"/>
      <c r="P82" s="479"/>
    </row>
    <row r="83" spans="1:16" s="389" customFormat="1" ht="15" customHeight="1">
      <c r="A83" s="286" t="s">
        <v>211</v>
      </c>
      <c r="B83" s="287" t="s">
        <v>209</v>
      </c>
      <c r="C83" s="121">
        <v>851</v>
      </c>
      <c r="D83" s="121">
        <v>291</v>
      </c>
      <c r="E83" s="471">
        <f>'р 1 фин год'!E83</f>
        <v>14800</v>
      </c>
      <c r="F83" s="472"/>
      <c r="G83" s="473"/>
      <c r="H83" s="471">
        <f>'р 1 1й план год'!E83</f>
        <v>13300</v>
      </c>
      <c r="I83" s="472"/>
      <c r="J83" s="473"/>
      <c r="K83" s="474">
        <f>'р1 2й план год'!E83</f>
        <v>13300</v>
      </c>
      <c r="L83" s="474"/>
      <c r="M83" s="474"/>
      <c r="N83" s="474" t="str">
        <f>'за пределами план пер'!E83</f>
        <v>Х</v>
      </c>
      <c r="O83" s="474"/>
      <c r="P83" s="474"/>
    </row>
    <row r="84" spans="1:16" s="389" customFormat="1" ht="15" customHeight="1">
      <c r="A84" s="286" t="s">
        <v>212</v>
      </c>
      <c r="B84" s="287" t="s">
        <v>210</v>
      </c>
      <c r="C84" s="121">
        <v>851</v>
      </c>
      <c r="D84" s="121">
        <v>291</v>
      </c>
      <c r="E84" s="471">
        <f>'р 1 фин год'!E84</f>
        <v>55000</v>
      </c>
      <c r="F84" s="472"/>
      <c r="G84" s="473"/>
      <c r="H84" s="471">
        <f>'р 1 1й план год'!E84</f>
        <v>49500</v>
      </c>
      <c r="I84" s="472"/>
      <c r="J84" s="473"/>
      <c r="K84" s="474">
        <f>'р1 2й план год'!E84</f>
        <v>49500</v>
      </c>
      <c r="L84" s="474"/>
      <c r="M84" s="474"/>
      <c r="N84" s="474" t="str">
        <f>'за пределами план пер'!J84</f>
        <v>Х</v>
      </c>
      <c r="O84" s="474"/>
      <c r="P84" s="474"/>
    </row>
    <row r="85" spans="1:16" s="389" customFormat="1" ht="32.25" customHeight="1">
      <c r="A85" s="115" t="s">
        <v>470</v>
      </c>
      <c r="B85" s="288" t="s">
        <v>218</v>
      </c>
      <c r="C85" s="114">
        <v>852</v>
      </c>
      <c r="D85" s="114" t="s">
        <v>3</v>
      </c>
      <c r="E85" s="480">
        <f>E87+E88</f>
        <v>11200</v>
      </c>
      <c r="F85" s="481"/>
      <c r="G85" s="482"/>
      <c r="H85" s="480">
        <f>H87+H88</f>
        <v>10100</v>
      </c>
      <c r="I85" s="481"/>
      <c r="J85" s="482"/>
      <c r="K85" s="480">
        <f>K87+K88</f>
        <v>10100</v>
      </c>
      <c r="L85" s="481"/>
      <c r="M85" s="482"/>
      <c r="N85" s="480" t="s">
        <v>3</v>
      </c>
      <c r="O85" s="481"/>
      <c r="P85" s="482"/>
    </row>
    <row r="86" spans="1:16" s="389" customFormat="1" ht="15" customHeight="1">
      <c r="A86" s="286" t="s">
        <v>181</v>
      </c>
      <c r="B86" s="289"/>
      <c r="C86" s="475"/>
      <c r="D86" s="476"/>
      <c r="E86" s="477"/>
      <c r="F86" s="478"/>
      <c r="G86" s="479"/>
      <c r="H86" s="477"/>
      <c r="I86" s="478"/>
      <c r="J86" s="479"/>
      <c r="K86" s="477"/>
      <c r="L86" s="478"/>
      <c r="M86" s="479"/>
      <c r="N86" s="477"/>
      <c r="O86" s="478"/>
      <c r="P86" s="479"/>
    </row>
    <row r="87" spans="1:16" s="389" customFormat="1" ht="13.5" customHeight="1">
      <c r="A87" s="286" t="s">
        <v>215</v>
      </c>
      <c r="B87" s="287" t="s">
        <v>142</v>
      </c>
      <c r="C87" s="121">
        <v>852</v>
      </c>
      <c r="D87" s="121">
        <v>291</v>
      </c>
      <c r="E87" s="471">
        <f>'р 1 фин год'!E87</f>
        <v>11200</v>
      </c>
      <c r="F87" s="472"/>
      <c r="G87" s="473"/>
      <c r="H87" s="471">
        <f>'р 1 1й план год'!E87</f>
        <v>10100</v>
      </c>
      <c r="I87" s="472"/>
      <c r="J87" s="473"/>
      <c r="K87" s="474">
        <f>'р1 2й план год'!E87</f>
        <v>10100</v>
      </c>
      <c r="L87" s="474"/>
      <c r="M87" s="474"/>
      <c r="N87" s="474" t="str">
        <f>'за пределами план пер'!E87</f>
        <v>Х</v>
      </c>
      <c r="O87" s="474"/>
      <c r="P87" s="474"/>
    </row>
    <row r="88" spans="1:16" s="389" customFormat="1" ht="15" customHeight="1">
      <c r="A88" s="286" t="s">
        <v>216</v>
      </c>
      <c r="B88" s="287" t="s">
        <v>143</v>
      </c>
      <c r="C88" s="121">
        <v>852</v>
      </c>
      <c r="D88" s="121">
        <v>291</v>
      </c>
      <c r="E88" s="471">
        <f>'р 1 фин год'!E88</f>
        <v>0</v>
      </c>
      <c r="F88" s="472"/>
      <c r="G88" s="473"/>
      <c r="H88" s="471">
        <f>'р 1 1й план год'!E88</f>
        <v>0</v>
      </c>
      <c r="I88" s="472"/>
      <c r="J88" s="473"/>
      <c r="K88" s="474">
        <f>'р1 2й план год'!E88</f>
        <v>0</v>
      </c>
      <c r="L88" s="474"/>
      <c r="M88" s="474"/>
      <c r="N88" s="474" t="str">
        <f>'за пределами план пер'!E88</f>
        <v>Х</v>
      </c>
      <c r="O88" s="474"/>
      <c r="P88" s="474"/>
    </row>
    <row r="89" spans="1:16" s="389" customFormat="1" ht="26.25" customHeight="1">
      <c r="A89" s="115" t="s">
        <v>217</v>
      </c>
      <c r="B89" s="288" t="s">
        <v>219</v>
      </c>
      <c r="C89" s="114">
        <v>853</v>
      </c>
      <c r="D89" s="114" t="s">
        <v>3</v>
      </c>
      <c r="E89" s="480">
        <f>E91+E92+E93+E94+E95+E96</f>
        <v>34000</v>
      </c>
      <c r="F89" s="481"/>
      <c r="G89" s="482"/>
      <c r="H89" s="480">
        <f>H91+H92+H93+H94+H95+H96</f>
        <v>32500</v>
      </c>
      <c r="I89" s="481"/>
      <c r="J89" s="482"/>
      <c r="K89" s="480">
        <f>K91+K92+K93+K94+K95+K96</f>
        <v>32500</v>
      </c>
      <c r="L89" s="481"/>
      <c r="M89" s="482"/>
      <c r="N89" s="480" t="s">
        <v>3</v>
      </c>
      <c r="O89" s="481"/>
      <c r="P89" s="482"/>
    </row>
    <row r="90" spans="1:16" s="389" customFormat="1" ht="15" customHeight="1">
      <c r="A90" s="286" t="s">
        <v>1</v>
      </c>
      <c r="B90" s="289"/>
      <c r="C90" s="475"/>
      <c r="D90" s="476"/>
      <c r="E90" s="477"/>
      <c r="F90" s="478"/>
      <c r="G90" s="479"/>
      <c r="H90" s="477"/>
      <c r="I90" s="478"/>
      <c r="J90" s="479"/>
      <c r="K90" s="477"/>
      <c r="L90" s="478"/>
      <c r="M90" s="479"/>
      <c r="N90" s="477"/>
      <c r="O90" s="478"/>
      <c r="P90" s="479"/>
    </row>
    <row r="91" spans="1:16" s="389" customFormat="1" ht="15" customHeight="1">
      <c r="A91" s="286" t="s">
        <v>144</v>
      </c>
      <c r="B91" s="285" t="s">
        <v>220</v>
      </c>
      <c r="C91" s="121">
        <v>853</v>
      </c>
      <c r="D91" s="121">
        <v>291</v>
      </c>
      <c r="E91" s="471">
        <f>'р 1 фин год'!E91</f>
        <v>15000</v>
      </c>
      <c r="F91" s="472"/>
      <c r="G91" s="473"/>
      <c r="H91" s="471">
        <f>'р 1 1й план год'!E91</f>
        <v>13500</v>
      </c>
      <c r="I91" s="472"/>
      <c r="J91" s="473"/>
      <c r="K91" s="474">
        <f>'р1 2й план год'!E91</f>
        <v>13500</v>
      </c>
      <c r="L91" s="474"/>
      <c r="M91" s="474"/>
      <c r="N91" s="474" t="str">
        <f>'за пределами план пер'!E91</f>
        <v>Х</v>
      </c>
      <c r="O91" s="474"/>
      <c r="P91" s="474"/>
    </row>
    <row r="92" spans="1:16" s="389" customFormat="1" ht="24.75" customHeight="1">
      <c r="A92" s="286" t="s">
        <v>145</v>
      </c>
      <c r="B92" s="285" t="s">
        <v>221</v>
      </c>
      <c r="C92" s="121">
        <v>853</v>
      </c>
      <c r="D92" s="121">
        <v>292</v>
      </c>
      <c r="E92" s="471">
        <f>'р 1 фин год'!E92</f>
        <v>0</v>
      </c>
      <c r="F92" s="472"/>
      <c r="G92" s="473"/>
      <c r="H92" s="471">
        <f>'р 1 1й план год'!E92</f>
        <v>0</v>
      </c>
      <c r="I92" s="472"/>
      <c r="J92" s="473"/>
      <c r="K92" s="474">
        <f>'р1 2й план год'!E92</f>
        <v>0</v>
      </c>
      <c r="L92" s="474"/>
      <c r="M92" s="474"/>
      <c r="N92" s="474" t="str">
        <f>'за пределами план пер'!E92</f>
        <v>Х</v>
      </c>
      <c r="O92" s="474"/>
      <c r="P92" s="474"/>
    </row>
    <row r="93" spans="1:16" s="389" customFormat="1" ht="27.75" customHeight="1">
      <c r="A93" s="286" t="s">
        <v>146</v>
      </c>
      <c r="B93" s="285" t="s">
        <v>222</v>
      </c>
      <c r="C93" s="121">
        <v>853</v>
      </c>
      <c r="D93" s="121">
        <v>293</v>
      </c>
      <c r="E93" s="471">
        <f>'р 1 фин год'!E93</f>
        <v>0</v>
      </c>
      <c r="F93" s="472"/>
      <c r="G93" s="473"/>
      <c r="H93" s="471">
        <f>'р 1 1й план год'!E93</f>
        <v>0</v>
      </c>
      <c r="I93" s="472"/>
      <c r="J93" s="473"/>
      <c r="K93" s="474">
        <f>'р1 2й план год'!E93</f>
        <v>0</v>
      </c>
      <c r="L93" s="474"/>
      <c r="M93" s="474"/>
      <c r="N93" s="474" t="str">
        <f>'за пределами план пер'!E93</f>
        <v>Х</v>
      </c>
      <c r="O93" s="474"/>
      <c r="P93" s="474"/>
    </row>
    <row r="94" spans="1:16" s="389" customFormat="1" ht="14.25" customHeight="1">
      <c r="A94" s="286" t="s">
        <v>147</v>
      </c>
      <c r="B94" s="285" t="s">
        <v>223</v>
      </c>
      <c r="C94" s="121">
        <v>853</v>
      </c>
      <c r="D94" s="121">
        <v>295</v>
      </c>
      <c r="E94" s="471">
        <f>'р 1 фин год'!E94</f>
        <v>0</v>
      </c>
      <c r="F94" s="472"/>
      <c r="G94" s="473"/>
      <c r="H94" s="471">
        <f>'р 1 1й план год'!E94</f>
        <v>0</v>
      </c>
      <c r="I94" s="472"/>
      <c r="J94" s="473"/>
      <c r="K94" s="474">
        <f>'р1 2й план год'!E94</f>
        <v>0</v>
      </c>
      <c r="L94" s="474"/>
      <c r="M94" s="474"/>
      <c r="N94" s="474" t="str">
        <f>'за пределами план пер'!E94</f>
        <v>Х</v>
      </c>
      <c r="O94" s="474"/>
      <c r="P94" s="474"/>
    </row>
    <row r="95" spans="1:16" s="389" customFormat="1" ht="15" customHeight="1">
      <c r="A95" s="286" t="s">
        <v>148</v>
      </c>
      <c r="B95" s="285" t="s">
        <v>224</v>
      </c>
      <c r="C95" s="121">
        <v>853</v>
      </c>
      <c r="D95" s="121">
        <v>296</v>
      </c>
      <c r="E95" s="471">
        <f>'р 1 фин год'!E95</f>
        <v>0</v>
      </c>
      <c r="F95" s="472"/>
      <c r="G95" s="473"/>
      <c r="H95" s="471">
        <f>'р 1 1й план год'!E95</f>
        <v>0</v>
      </c>
      <c r="I95" s="472"/>
      <c r="J95" s="473"/>
      <c r="K95" s="474">
        <f>'р1 2й план год'!E95</f>
        <v>0</v>
      </c>
      <c r="L95" s="474"/>
      <c r="M95" s="474"/>
      <c r="N95" s="474" t="str">
        <f>'за пределами план пер'!E95</f>
        <v>Х</v>
      </c>
      <c r="O95" s="474"/>
      <c r="P95" s="474"/>
    </row>
    <row r="96" spans="1:16" s="389" customFormat="1" ht="15.75" customHeight="1">
      <c r="A96" s="286" t="s">
        <v>149</v>
      </c>
      <c r="B96" s="285" t="s">
        <v>225</v>
      </c>
      <c r="C96" s="121">
        <v>853</v>
      </c>
      <c r="D96" s="121">
        <v>297</v>
      </c>
      <c r="E96" s="471">
        <f>'р 1 фин год'!E96</f>
        <v>19000</v>
      </c>
      <c r="F96" s="472"/>
      <c r="G96" s="473"/>
      <c r="H96" s="471">
        <f>'р 1 1й план год'!E96</f>
        <v>19000</v>
      </c>
      <c r="I96" s="472"/>
      <c r="J96" s="473"/>
      <c r="K96" s="474">
        <f>'р1 2й план год'!E96</f>
        <v>19000</v>
      </c>
      <c r="L96" s="474"/>
      <c r="M96" s="474"/>
      <c r="N96" s="474" t="str">
        <f>'за пределами план пер'!E96</f>
        <v>Х</v>
      </c>
      <c r="O96" s="474"/>
      <c r="P96" s="474"/>
    </row>
    <row r="97" spans="1:16" s="389" customFormat="1" ht="18.75" customHeight="1">
      <c r="A97" s="265" t="s">
        <v>228</v>
      </c>
      <c r="B97" s="284" t="s">
        <v>98</v>
      </c>
      <c r="C97" s="110" t="s">
        <v>3</v>
      </c>
      <c r="D97" s="110" t="s">
        <v>3</v>
      </c>
      <c r="E97" s="492">
        <f>E98+E99</f>
        <v>0</v>
      </c>
      <c r="F97" s="493"/>
      <c r="G97" s="494"/>
      <c r="H97" s="492">
        <f>H98+H99</f>
        <v>0</v>
      </c>
      <c r="I97" s="493"/>
      <c r="J97" s="494"/>
      <c r="K97" s="492">
        <f>K98+K99</f>
        <v>0</v>
      </c>
      <c r="L97" s="493"/>
      <c r="M97" s="494"/>
      <c r="N97" s="492" t="str">
        <f>N98</f>
        <v>Х</v>
      </c>
      <c r="O97" s="493"/>
      <c r="P97" s="494"/>
    </row>
    <row r="98" spans="1:16" s="389" customFormat="1" ht="25.5" customHeight="1" hidden="1">
      <c r="A98" s="261" t="s">
        <v>275</v>
      </c>
      <c r="B98" s="285" t="s">
        <v>227</v>
      </c>
      <c r="C98" s="268">
        <v>862</v>
      </c>
      <c r="D98" s="268">
        <v>253</v>
      </c>
      <c r="E98" s="471">
        <f>'р 1 фин год'!E98</f>
        <v>0</v>
      </c>
      <c r="F98" s="472"/>
      <c r="G98" s="473"/>
      <c r="H98" s="471">
        <f>'р 1 1й план год'!E98</f>
        <v>0</v>
      </c>
      <c r="I98" s="472"/>
      <c r="J98" s="473"/>
      <c r="K98" s="474">
        <f>'р1 2й план год'!E98</f>
        <v>0</v>
      </c>
      <c r="L98" s="474"/>
      <c r="M98" s="474"/>
      <c r="N98" s="474" t="str">
        <f>'за пределами план пер'!E98</f>
        <v>Х</v>
      </c>
      <c r="O98" s="474"/>
      <c r="P98" s="474"/>
    </row>
    <row r="99" spans="1:16" s="389" customFormat="1" ht="19.5" customHeight="1" hidden="1">
      <c r="A99" s="261" t="s">
        <v>598</v>
      </c>
      <c r="B99" s="285" t="s">
        <v>597</v>
      </c>
      <c r="C99" s="268">
        <v>623</v>
      </c>
      <c r="D99" s="268">
        <v>297</v>
      </c>
      <c r="E99" s="471">
        <f>'р 1 фин год'!E99</f>
        <v>0</v>
      </c>
      <c r="F99" s="472"/>
      <c r="G99" s="473"/>
      <c r="H99" s="471">
        <f>'р 1 1й план год'!E99</f>
        <v>0</v>
      </c>
      <c r="I99" s="472"/>
      <c r="J99" s="473"/>
      <c r="K99" s="477">
        <f>'р1 2й план год'!E99</f>
        <v>0</v>
      </c>
      <c r="L99" s="478"/>
      <c r="M99" s="479"/>
      <c r="N99" s="474" t="str">
        <f>'за пределами план пер'!E99</f>
        <v>Х</v>
      </c>
      <c r="O99" s="474"/>
      <c r="P99" s="474"/>
    </row>
    <row r="100" spans="1:16" s="389" customFormat="1" ht="17.25" customHeight="1">
      <c r="A100" s="265" t="s">
        <v>230</v>
      </c>
      <c r="B100" s="284" t="s">
        <v>99</v>
      </c>
      <c r="C100" s="110" t="s">
        <v>3</v>
      </c>
      <c r="D100" s="110" t="s">
        <v>3</v>
      </c>
      <c r="E100" s="492">
        <f>E102</f>
        <v>0</v>
      </c>
      <c r="F100" s="493"/>
      <c r="G100" s="494"/>
      <c r="H100" s="492">
        <f>H102</f>
        <v>0</v>
      </c>
      <c r="I100" s="493"/>
      <c r="J100" s="494"/>
      <c r="K100" s="492">
        <f>K102</f>
        <v>0</v>
      </c>
      <c r="L100" s="493"/>
      <c r="M100" s="494"/>
      <c r="N100" s="492" t="s">
        <v>3</v>
      </c>
      <c r="O100" s="493"/>
      <c r="P100" s="494"/>
    </row>
    <row r="101" spans="1:16" s="389" customFormat="1" ht="12.75" customHeight="1">
      <c r="A101" s="286" t="s">
        <v>1</v>
      </c>
      <c r="B101" s="289"/>
      <c r="C101" s="475"/>
      <c r="D101" s="476"/>
      <c r="E101" s="477"/>
      <c r="F101" s="478"/>
      <c r="G101" s="479"/>
      <c r="H101" s="477"/>
      <c r="I101" s="478"/>
      <c r="J101" s="479"/>
      <c r="K101" s="477"/>
      <c r="L101" s="478"/>
      <c r="M101" s="479"/>
      <c r="N101" s="477"/>
      <c r="O101" s="478"/>
      <c r="P101" s="479"/>
    </row>
    <row r="102" spans="1:16" s="389" customFormat="1" ht="40.5" customHeight="1">
      <c r="A102" s="286" t="s">
        <v>229</v>
      </c>
      <c r="B102" s="287" t="s">
        <v>164</v>
      </c>
      <c r="C102" s="121">
        <v>831</v>
      </c>
      <c r="D102" s="121" t="s">
        <v>3</v>
      </c>
      <c r="E102" s="471">
        <f>'р 1 фин год'!E102</f>
        <v>0</v>
      </c>
      <c r="F102" s="472"/>
      <c r="G102" s="473"/>
      <c r="H102" s="471">
        <f>'р 1 1й план год'!E102</f>
        <v>0</v>
      </c>
      <c r="I102" s="472"/>
      <c r="J102" s="473"/>
      <c r="K102" s="474">
        <f>'р1 2й план год'!E102</f>
        <v>0</v>
      </c>
      <c r="L102" s="474"/>
      <c r="M102" s="474"/>
      <c r="N102" s="474" t="str">
        <f>'за пределами план пер'!E102</f>
        <v>Х</v>
      </c>
      <c r="O102" s="474"/>
      <c r="P102" s="474"/>
    </row>
    <row r="103" spans="1:16" s="389" customFormat="1" ht="40.5" customHeight="1">
      <c r="A103" s="286" t="s">
        <v>644</v>
      </c>
      <c r="B103" s="287" t="s">
        <v>165</v>
      </c>
      <c r="C103" s="121">
        <v>831</v>
      </c>
      <c r="D103" s="121">
        <v>293</v>
      </c>
      <c r="E103" s="471">
        <f>'р 1 фин год'!E103</f>
        <v>0</v>
      </c>
      <c r="F103" s="472"/>
      <c r="G103" s="473"/>
      <c r="H103" s="471">
        <f>'р 1 1й план год'!E103</f>
        <v>0</v>
      </c>
      <c r="I103" s="472"/>
      <c r="J103" s="473"/>
      <c r="K103" s="474">
        <f>'р1 2й план год'!E103</f>
        <v>0</v>
      </c>
      <c r="L103" s="474"/>
      <c r="M103" s="474"/>
      <c r="N103" s="474" t="str">
        <f>'за пределами план пер'!E103</f>
        <v>Х</v>
      </c>
      <c r="O103" s="474"/>
      <c r="P103" s="474"/>
    </row>
    <row r="104" spans="1:16" s="389" customFormat="1" ht="24.75" customHeight="1">
      <c r="A104" s="286" t="s">
        <v>148</v>
      </c>
      <c r="B104" s="287" t="s">
        <v>166</v>
      </c>
      <c r="C104" s="121">
        <v>831</v>
      </c>
      <c r="D104" s="121">
        <v>296</v>
      </c>
      <c r="E104" s="471">
        <f>'р 1 фин год'!E104</f>
        <v>0</v>
      </c>
      <c r="F104" s="472"/>
      <c r="G104" s="473"/>
      <c r="H104" s="471">
        <f>'р 1 1й план год'!E104</f>
        <v>0</v>
      </c>
      <c r="I104" s="472"/>
      <c r="J104" s="473"/>
      <c r="K104" s="474">
        <f>'р1 2й план год'!E104</f>
        <v>0</v>
      </c>
      <c r="L104" s="474"/>
      <c r="M104" s="474"/>
      <c r="N104" s="474" t="str">
        <f>'за пределами план пер'!E104</f>
        <v>Х</v>
      </c>
      <c r="O104" s="474"/>
      <c r="P104" s="474"/>
    </row>
    <row r="105" spans="1:16" s="389" customFormat="1" ht="18" customHeight="1">
      <c r="A105" s="286" t="s">
        <v>149</v>
      </c>
      <c r="B105" s="287" t="s">
        <v>599</v>
      </c>
      <c r="C105" s="121">
        <v>831</v>
      </c>
      <c r="D105" s="121">
        <v>297</v>
      </c>
      <c r="E105" s="471">
        <f>'р 1 фин год'!E105</f>
        <v>0</v>
      </c>
      <c r="F105" s="472"/>
      <c r="G105" s="473"/>
      <c r="H105" s="471">
        <f>'р 1 1й план год'!E105</f>
        <v>0</v>
      </c>
      <c r="I105" s="472"/>
      <c r="J105" s="473"/>
      <c r="K105" s="474">
        <f>'р1 2й план год'!E105</f>
        <v>0</v>
      </c>
      <c r="L105" s="474"/>
      <c r="M105" s="474"/>
      <c r="N105" s="474" t="str">
        <f>'за пределами план пер'!E105</f>
        <v>Х</v>
      </c>
      <c r="O105" s="474"/>
      <c r="P105" s="474"/>
    </row>
    <row r="106" spans="1:16" s="389" customFormat="1" ht="17.25" customHeight="1">
      <c r="A106" s="265" t="s">
        <v>504</v>
      </c>
      <c r="B106" s="284" t="s">
        <v>100</v>
      </c>
      <c r="C106" s="110" t="s">
        <v>3</v>
      </c>
      <c r="D106" s="110" t="s">
        <v>3</v>
      </c>
      <c r="E106" s="492">
        <f>E107+E112+E137</f>
        <v>5556868.670000001</v>
      </c>
      <c r="F106" s="493"/>
      <c r="G106" s="494"/>
      <c r="H106" s="492">
        <f>H107+H112+H137</f>
        <v>4667300</v>
      </c>
      <c r="I106" s="493"/>
      <c r="J106" s="494"/>
      <c r="K106" s="492">
        <f>K107+K112+K137</f>
        <v>4808600</v>
      </c>
      <c r="L106" s="493"/>
      <c r="M106" s="494"/>
      <c r="N106" s="492">
        <f>N107+N112+N137</f>
        <v>0</v>
      </c>
      <c r="O106" s="493"/>
      <c r="P106" s="494"/>
    </row>
    <row r="107" spans="1:16" s="389" customFormat="1" ht="39" customHeight="1">
      <c r="A107" s="115" t="s">
        <v>276</v>
      </c>
      <c r="B107" s="288" t="s">
        <v>101</v>
      </c>
      <c r="C107" s="114">
        <v>243</v>
      </c>
      <c r="D107" s="114" t="s">
        <v>3</v>
      </c>
      <c r="E107" s="480">
        <f>E108+E109+E110+E111</f>
        <v>0</v>
      </c>
      <c r="F107" s="481"/>
      <c r="G107" s="482"/>
      <c r="H107" s="480">
        <f>H108+H109+H110+H111</f>
        <v>0</v>
      </c>
      <c r="I107" s="481"/>
      <c r="J107" s="482"/>
      <c r="K107" s="480">
        <f>K108+K109+K110+K111</f>
        <v>0</v>
      </c>
      <c r="L107" s="481"/>
      <c r="M107" s="482"/>
      <c r="N107" s="480">
        <f>N108+N109+N110+N111</f>
        <v>0</v>
      </c>
      <c r="O107" s="481"/>
      <c r="P107" s="482"/>
    </row>
    <row r="108" spans="1:16" s="389" customFormat="1" ht="24" customHeight="1" hidden="1">
      <c r="A108" s="286" t="s">
        <v>277</v>
      </c>
      <c r="B108" s="285" t="s">
        <v>150</v>
      </c>
      <c r="C108" s="268">
        <v>243</v>
      </c>
      <c r="D108" s="268">
        <v>225</v>
      </c>
      <c r="E108" s="471">
        <f>'р 1 фин год'!E108</f>
        <v>0</v>
      </c>
      <c r="F108" s="472"/>
      <c r="G108" s="473"/>
      <c r="H108" s="471">
        <f>'р 1 1й план год'!E108</f>
        <v>0</v>
      </c>
      <c r="I108" s="472"/>
      <c r="J108" s="473"/>
      <c r="K108" s="474">
        <f>'р1 2й план год'!E108</f>
        <v>0</v>
      </c>
      <c r="L108" s="474"/>
      <c r="M108" s="474"/>
      <c r="N108" s="474">
        <f>'за пределами план пер'!E108</f>
        <v>0</v>
      </c>
      <c r="O108" s="474"/>
      <c r="P108" s="474"/>
    </row>
    <row r="109" spans="1:16" s="389" customFormat="1" ht="16.5" customHeight="1" hidden="1">
      <c r="A109" s="286" t="s">
        <v>233</v>
      </c>
      <c r="B109" s="285" t="s">
        <v>151</v>
      </c>
      <c r="C109" s="268">
        <v>243</v>
      </c>
      <c r="D109" s="268">
        <v>226</v>
      </c>
      <c r="E109" s="471">
        <f>'р 1 фин год'!E109</f>
        <v>0</v>
      </c>
      <c r="F109" s="472"/>
      <c r="G109" s="473"/>
      <c r="H109" s="471">
        <f>'р 1 1й план год'!E109</f>
        <v>0</v>
      </c>
      <c r="I109" s="472"/>
      <c r="J109" s="473"/>
      <c r="K109" s="474">
        <f>'р1 2й план год'!E109</f>
        <v>0</v>
      </c>
      <c r="L109" s="474"/>
      <c r="M109" s="474"/>
      <c r="N109" s="474">
        <f>'за пределами план пер'!E109</f>
        <v>0</v>
      </c>
      <c r="O109" s="474"/>
      <c r="P109" s="474"/>
    </row>
    <row r="110" spans="1:16" s="389" customFormat="1" ht="13.5" customHeight="1" hidden="1">
      <c r="A110" s="286" t="s">
        <v>234</v>
      </c>
      <c r="B110" s="285" t="s">
        <v>152</v>
      </c>
      <c r="C110" s="268">
        <v>243</v>
      </c>
      <c r="D110" s="268">
        <v>228</v>
      </c>
      <c r="E110" s="471">
        <f>'р 1 фин год'!E110</f>
        <v>0</v>
      </c>
      <c r="F110" s="472"/>
      <c r="G110" s="473"/>
      <c r="H110" s="471">
        <f>'р 1 1й план год'!E110</f>
        <v>0</v>
      </c>
      <c r="I110" s="472"/>
      <c r="J110" s="473"/>
      <c r="K110" s="474">
        <f>'р1 2й план год'!E110</f>
        <v>0</v>
      </c>
      <c r="L110" s="474"/>
      <c r="M110" s="474"/>
      <c r="N110" s="474">
        <f>'за пределами план пер'!E110</f>
        <v>0</v>
      </c>
      <c r="O110" s="474"/>
      <c r="P110" s="474"/>
    </row>
    <row r="111" spans="1:16" s="389" customFormat="1" ht="14.25" customHeight="1" hidden="1">
      <c r="A111" s="286" t="s">
        <v>236</v>
      </c>
      <c r="B111" s="285" t="s">
        <v>235</v>
      </c>
      <c r="C111" s="268">
        <v>243</v>
      </c>
      <c r="D111" s="268">
        <v>310</v>
      </c>
      <c r="E111" s="471">
        <f>'р 1 фин год'!E111</f>
        <v>0</v>
      </c>
      <c r="F111" s="472"/>
      <c r="G111" s="473"/>
      <c r="H111" s="471">
        <f>'р 1 1й план год'!E111</f>
        <v>0</v>
      </c>
      <c r="I111" s="472"/>
      <c r="J111" s="473"/>
      <c r="K111" s="474">
        <f>'р1 2й план год'!E111</f>
        <v>0</v>
      </c>
      <c r="L111" s="474"/>
      <c r="M111" s="474"/>
      <c r="N111" s="474">
        <f>'за пределами план пер'!E111</f>
        <v>0</v>
      </c>
      <c r="O111" s="474"/>
      <c r="P111" s="474"/>
    </row>
    <row r="112" spans="1:16" s="389" customFormat="1" ht="17.25" customHeight="1">
      <c r="A112" s="115" t="s">
        <v>237</v>
      </c>
      <c r="B112" s="288" t="s">
        <v>102</v>
      </c>
      <c r="C112" s="114">
        <v>244</v>
      </c>
      <c r="D112" s="114" t="s">
        <v>3</v>
      </c>
      <c r="E112" s="480">
        <f>E114+E115+E116+E117+E118+E119+E122+E123+E124+E125+E126+E127</f>
        <v>4703659.550000001</v>
      </c>
      <c r="F112" s="481"/>
      <c r="G112" s="482"/>
      <c r="H112" s="480">
        <f>H114+H115+H116+H117+H118+H119+H122+H123+H124+H125+H126+H127</f>
        <v>4052200</v>
      </c>
      <c r="I112" s="481"/>
      <c r="J112" s="482"/>
      <c r="K112" s="480">
        <f>K114+K115+K116+K117+K118+K119+K122+K123+K124+K125+K126+K127</f>
        <v>4193500</v>
      </c>
      <c r="L112" s="481"/>
      <c r="M112" s="482"/>
      <c r="N112" s="480">
        <f>N114+N115+N116+N117+N118+N119+N122+N123+N124+N125+N126+N127</f>
        <v>0</v>
      </c>
      <c r="O112" s="481"/>
      <c r="P112" s="482"/>
    </row>
    <row r="113" spans="1:16" s="389" customFormat="1" ht="12.75" customHeight="1">
      <c r="A113" s="286" t="s">
        <v>1</v>
      </c>
      <c r="B113" s="289"/>
      <c r="C113" s="475"/>
      <c r="D113" s="476"/>
      <c r="E113" s="477"/>
      <c r="F113" s="478"/>
      <c r="G113" s="479"/>
      <c r="H113" s="477"/>
      <c r="I113" s="478"/>
      <c r="J113" s="479"/>
      <c r="K113" s="477"/>
      <c r="L113" s="478"/>
      <c r="M113" s="479"/>
      <c r="N113" s="477"/>
      <c r="O113" s="478"/>
      <c r="P113" s="479"/>
    </row>
    <row r="114" spans="1:16" s="389" customFormat="1" ht="14.25" customHeight="1">
      <c r="A114" s="286" t="s">
        <v>238</v>
      </c>
      <c r="B114" s="285" t="s">
        <v>153</v>
      </c>
      <c r="C114" s="121">
        <v>244</v>
      </c>
      <c r="D114" s="121">
        <v>221</v>
      </c>
      <c r="E114" s="471">
        <f>'р 1 фин год'!E114</f>
        <v>232151.96</v>
      </c>
      <c r="F114" s="472"/>
      <c r="G114" s="473"/>
      <c r="H114" s="471">
        <f>'р 1 1й план год'!E114</f>
        <v>180000</v>
      </c>
      <c r="I114" s="472"/>
      <c r="J114" s="473"/>
      <c r="K114" s="474">
        <f>'р1 2й план год'!E114</f>
        <v>180000</v>
      </c>
      <c r="L114" s="474"/>
      <c r="M114" s="474"/>
      <c r="N114" s="474">
        <f>'за пределами план пер'!E114</f>
        <v>0</v>
      </c>
      <c r="O114" s="474"/>
      <c r="P114" s="474"/>
    </row>
    <row r="115" spans="1:16" s="389" customFormat="1" ht="12.75" customHeight="1">
      <c r="A115" s="286" t="s">
        <v>239</v>
      </c>
      <c r="B115" s="285" t="s">
        <v>154</v>
      </c>
      <c r="C115" s="121">
        <v>244</v>
      </c>
      <c r="D115" s="121">
        <v>222</v>
      </c>
      <c r="E115" s="471">
        <f>'р 1 фин год'!E115</f>
        <v>0</v>
      </c>
      <c r="F115" s="472"/>
      <c r="G115" s="473"/>
      <c r="H115" s="471">
        <f>'р 1 1й план год'!E115</f>
        <v>0</v>
      </c>
      <c r="I115" s="472"/>
      <c r="J115" s="473"/>
      <c r="K115" s="474">
        <f>'р1 2й план год'!E115</f>
        <v>0</v>
      </c>
      <c r="L115" s="474"/>
      <c r="M115" s="474"/>
      <c r="N115" s="474">
        <f>'за пределами план пер'!E115</f>
        <v>0</v>
      </c>
      <c r="O115" s="474"/>
      <c r="P115" s="474"/>
    </row>
    <row r="116" spans="1:16" s="389" customFormat="1" ht="15" customHeight="1">
      <c r="A116" s="286" t="s">
        <v>240</v>
      </c>
      <c r="B116" s="285" t="s">
        <v>155</v>
      </c>
      <c r="C116" s="121">
        <v>244</v>
      </c>
      <c r="D116" s="121">
        <v>223</v>
      </c>
      <c r="E116" s="471">
        <f>'р 1 фин год'!E116</f>
        <v>411239.32</v>
      </c>
      <c r="F116" s="472"/>
      <c r="G116" s="473"/>
      <c r="H116" s="471">
        <f>'р 1 1й план год'!E116</f>
        <v>308100</v>
      </c>
      <c r="I116" s="472"/>
      <c r="J116" s="473"/>
      <c r="K116" s="474">
        <f>'р1 2й план год'!E116</f>
        <v>308100</v>
      </c>
      <c r="L116" s="474"/>
      <c r="M116" s="474"/>
      <c r="N116" s="474">
        <f>'за пределами план пер'!E116</f>
        <v>0</v>
      </c>
      <c r="O116" s="474"/>
      <c r="P116" s="474"/>
    </row>
    <row r="117" spans="1:16" s="389" customFormat="1" ht="25.5" customHeight="1">
      <c r="A117" s="286" t="s">
        <v>241</v>
      </c>
      <c r="B117" s="285" t="s">
        <v>156</v>
      </c>
      <c r="C117" s="121">
        <v>244</v>
      </c>
      <c r="D117" s="121">
        <v>224</v>
      </c>
      <c r="E117" s="471">
        <f>'р 1 фин год'!E117</f>
        <v>864900</v>
      </c>
      <c r="F117" s="472"/>
      <c r="G117" s="473"/>
      <c r="H117" s="471">
        <f>'р 1 1й план год'!E117</f>
        <v>864900</v>
      </c>
      <c r="I117" s="472"/>
      <c r="J117" s="473"/>
      <c r="K117" s="474">
        <f>'р1 2й план год'!E117</f>
        <v>864900</v>
      </c>
      <c r="L117" s="474"/>
      <c r="M117" s="474"/>
      <c r="N117" s="474">
        <f>'за пределами план пер'!E117</f>
        <v>0</v>
      </c>
      <c r="O117" s="474"/>
      <c r="P117" s="474"/>
    </row>
    <row r="118" spans="1:16" s="389" customFormat="1" ht="15" customHeight="1">
      <c r="A118" s="286" t="s">
        <v>242</v>
      </c>
      <c r="B118" s="285" t="s">
        <v>157</v>
      </c>
      <c r="C118" s="121">
        <v>244</v>
      </c>
      <c r="D118" s="121">
        <v>225</v>
      </c>
      <c r="E118" s="471">
        <f>'р 1 фин год'!E118</f>
        <v>401000</v>
      </c>
      <c r="F118" s="472"/>
      <c r="G118" s="473"/>
      <c r="H118" s="471">
        <f>'р 1 1й план год'!E118</f>
        <v>363900</v>
      </c>
      <c r="I118" s="472"/>
      <c r="J118" s="473"/>
      <c r="K118" s="474">
        <f>'р1 2й план год'!E118</f>
        <v>363900</v>
      </c>
      <c r="L118" s="474"/>
      <c r="M118" s="474"/>
      <c r="N118" s="474">
        <f>'за пределами план пер'!E118</f>
        <v>0</v>
      </c>
      <c r="O118" s="474"/>
      <c r="P118" s="474"/>
    </row>
    <row r="119" spans="1:16" s="389" customFormat="1" ht="13.5" customHeight="1">
      <c r="A119" s="286" t="s">
        <v>233</v>
      </c>
      <c r="B119" s="285" t="s">
        <v>248</v>
      </c>
      <c r="C119" s="121">
        <v>244</v>
      </c>
      <c r="D119" s="121">
        <v>226</v>
      </c>
      <c r="E119" s="471">
        <f>'р 1 фин год'!E119</f>
        <v>1583732.78</v>
      </c>
      <c r="F119" s="472"/>
      <c r="G119" s="473"/>
      <c r="H119" s="471">
        <f>'р 1 1й план год'!E119</f>
        <v>1222200</v>
      </c>
      <c r="I119" s="472"/>
      <c r="J119" s="473"/>
      <c r="K119" s="474">
        <f>'р1 2й план год'!E119</f>
        <v>1352700</v>
      </c>
      <c r="L119" s="474"/>
      <c r="M119" s="474"/>
      <c r="N119" s="474">
        <f>'за пределами план пер'!E119</f>
        <v>0</v>
      </c>
      <c r="O119" s="474"/>
      <c r="P119" s="474"/>
    </row>
    <row r="120" spans="1:16" s="389" customFormat="1" ht="13.5" customHeight="1">
      <c r="A120" s="286" t="s">
        <v>243</v>
      </c>
      <c r="B120" s="285"/>
      <c r="C120" s="121"/>
      <c r="D120" s="121"/>
      <c r="E120" s="471"/>
      <c r="F120" s="472"/>
      <c r="G120" s="473"/>
      <c r="H120" s="471"/>
      <c r="I120" s="472"/>
      <c r="J120" s="473"/>
      <c r="K120" s="471"/>
      <c r="L120" s="472"/>
      <c r="M120" s="473"/>
      <c r="N120" s="474"/>
      <c r="O120" s="474"/>
      <c r="P120" s="474"/>
    </row>
    <row r="121" spans="1:16" s="389" customFormat="1" ht="13.5" customHeight="1">
      <c r="A121" s="286" t="s">
        <v>244</v>
      </c>
      <c r="B121" s="285" t="s">
        <v>249</v>
      </c>
      <c r="C121" s="121">
        <v>244</v>
      </c>
      <c r="D121" s="121">
        <v>226</v>
      </c>
      <c r="E121" s="471">
        <f>'р 1 фин год'!E121</f>
        <v>0</v>
      </c>
      <c r="F121" s="472"/>
      <c r="G121" s="473"/>
      <c r="H121" s="471">
        <f>'р 1 1й план год'!E121</f>
        <v>0</v>
      </c>
      <c r="I121" s="472"/>
      <c r="J121" s="473"/>
      <c r="K121" s="474">
        <f>'р1 2й план год'!E121</f>
        <v>0</v>
      </c>
      <c r="L121" s="474"/>
      <c r="M121" s="474"/>
      <c r="N121" s="474">
        <f>'за пределами план пер'!E121</f>
        <v>0</v>
      </c>
      <c r="O121" s="474"/>
      <c r="P121" s="474"/>
    </row>
    <row r="122" spans="1:16" s="389" customFormat="1" ht="13.5" customHeight="1">
      <c r="A122" s="286" t="s">
        <v>245</v>
      </c>
      <c r="B122" s="285" t="s">
        <v>158</v>
      </c>
      <c r="C122" s="121">
        <v>244</v>
      </c>
      <c r="D122" s="121">
        <v>227</v>
      </c>
      <c r="E122" s="471">
        <f>'р 1 фин год'!E122</f>
        <v>15000</v>
      </c>
      <c r="F122" s="472"/>
      <c r="G122" s="473"/>
      <c r="H122" s="471">
        <f>'р 1 1й план год'!E122</f>
        <v>13500</v>
      </c>
      <c r="I122" s="472"/>
      <c r="J122" s="473"/>
      <c r="K122" s="474">
        <f>'р1 2й план год'!E122</f>
        <v>13500</v>
      </c>
      <c r="L122" s="474"/>
      <c r="M122" s="474"/>
      <c r="N122" s="474">
        <f>'за пределами план пер'!E122</f>
        <v>0</v>
      </c>
      <c r="O122" s="474"/>
      <c r="P122" s="474"/>
    </row>
    <row r="123" spans="1:16" s="389" customFormat="1" ht="16.5" customHeight="1">
      <c r="A123" s="286" t="s">
        <v>234</v>
      </c>
      <c r="B123" s="285" t="s">
        <v>159</v>
      </c>
      <c r="C123" s="121">
        <v>244</v>
      </c>
      <c r="D123" s="121">
        <v>228</v>
      </c>
      <c r="E123" s="471">
        <f>'р 1 фин год'!E123</f>
        <v>0</v>
      </c>
      <c r="F123" s="472"/>
      <c r="G123" s="473"/>
      <c r="H123" s="471">
        <f>'р 1 1й план год'!E123</f>
        <v>0</v>
      </c>
      <c r="I123" s="472"/>
      <c r="J123" s="473"/>
      <c r="K123" s="474">
        <f>'р1 2й план год'!E123</f>
        <v>0</v>
      </c>
      <c r="L123" s="474"/>
      <c r="M123" s="474"/>
      <c r="N123" s="474">
        <f>'за пределами план пер'!E123</f>
        <v>0</v>
      </c>
      <c r="O123" s="474"/>
      <c r="P123" s="474"/>
    </row>
    <row r="124" spans="1:16" s="389" customFormat="1" ht="29.25" customHeight="1">
      <c r="A124" s="36" t="s">
        <v>571</v>
      </c>
      <c r="B124" s="285" t="s">
        <v>160</v>
      </c>
      <c r="C124" s="121">
        <v>244</v>
      </c>
      <c r="D124" s="121">
        <v>229</v>
      </c>
      <c r="E124" s="471">
        <f>'р 1 фин год'!E124</f>
        <v>0</v>
      </c>
      <c r="F124" s="472"/>
      <c r="G124" s="473"/>
      <c r="H124" s="471">
        <f>'р 1 1й план год'!E124</f>
        <v>0</v>
      </c>
      <c r="I124" s="472"/>
      <c r="J124" s="473"/>
      <c r="K124" s="474">
        <f>'р1 2й план год'!E124</f>
        <v>0</v>
      </c>
      <c r="L124" s="474"/>
      <c r="M124" s="474"/>
      <c r="N124" s="474">
        <f>'за пределами план пер'!E125</f>
        <v>0</v>
      </c>
      <c r="O124" s="474"/>
      <c r="P124" s="474"/>
    </row>
    <row r="125" spans="1:16" s="389" customFormat="1" ht="14.25" customHeight="1">
      <c r="A125" s="286" t="s">
        <v>236</v>
      </c>
      <c r="B125" s="66" t="s">
        <v>161</v>
      </c>
      <c r="C125" s="121">
        <v>244</v>
      </c>
      <c r="D125" s="121">
        <v>310</v>
      </c>
      <c r="E125" s="471">
        <f>'р 1 фин год'!E125</f>
        <v>835000</v>
      </c>
      <c r="F125" s="472"/>
      <c r="G125" s="473"/>
      <c r="H125" s="471">
        <f>'р 1 1й план год'!E125</f>
        <v>760000</v>
      </c>
      <c r="I125" s="472"/>
      <c r="J125" s="473"/>
      <c r="K125" s="474">
        <f>'р1 2й план год'!E125</f>
        <v>770000</v>
      </c>
      <c r="L125" s="474"/>
      <c r="M125" s="474"/>
      <c r="N125" s="474">
        <f>'за пределами план пер'!E125</f>
        <v>0</v>
      </c>
      <c r="O125" s="474"/>
      <c r="P125" s="474"/>
    </row>
    <row r="126" spans="1:16" s="389" customFormat="1" ht="17.25" customHeight="1">
      <c r="A126" s="286" t="s">
        <v>246</v>
      </c>
      <c r="B126" s="66" t="s">
        <v>162</v>
      </c>
      <c r="C126" s="121">
        <v>244</v>
      </c>
      <c r="D126" s="121">
        <v>320</v>
      </c>
      <c r="E126" s="471">
        <f>'р 1 фин год'!E126</f>
        <v>0</v>
      </c>
      <c r="F126" s="472"/>
      <c r="G126" s="473"/>
      <c r="H126" s="471">
        <f>'р 1 1й план год'!E126</f>
        <v>0</v>
      </c>
      <c r="I126" s="472"/>
      <c r="J126" s="473"/>
      <c r="K126" s="474">
        <f>'р1 2й план год'!E126</f>
        <v>0</v>
      </c>
      <c r="L126" s="474"/>
      <c r="M126" s="474"/>
      <c r="N126" s="474">
        <f>'за пределами план пер'!E126</f>
        <v>0</v>
      </c>
      <c r="O126" s="474"/>
      <c r="P126" s="474"/>
    </row>
    <row r="127" spans="1:16" s="389" customFormat="1" ht="16.5" customHeight="1">
      <c r="A127" s="286" t="s">
        <v>247</v>
      </c>
      <c r="B127" s="66" t="s">
        <v>572</v>
      </c>
      <c r="C127" s="121">
        <v>244</v>
      </c>
      <c r="D127" s="121">
        <v>340</v>
      </c>
      <c r="E127" s="471">
        <f>'р 1 фин год'!E127</f>
        <v>360635.49</v>
      </c>
      <c r="F127" s="472"/>
      <c r="G127" s="473"/>
      <c r="H127" s="471">
        <f>'р 1 1й план год'!E127</f>
        <v>339600</v>
      </c>
      <c r="I127" s="472"/>
      <c r="J127" s="473"/>
      <c r="K127" s="474">
        <f>'р1 2й план год'!E127</f>
        <v>340400</v>
      </c>
      <c r="L127" s="474"/>
      <c r="M127" s="474"/>
      <c r="N127" s="474">
        <f>'за пределами план пер'!E127</f>
        <v>0</v>
      </c>
      <c r="O127" s="474"/>
      <c r="P127" s="474"/>
    </row>
    <row r="128" spans="1:16" s="389" customFormat="1" ht="12.75">
      <c r="A128" s="286" t="s">
        <v>1</v>
      </c>
      <c r="B128" s="66"/>
      <c r="C128" s="75"/>
      <c r="D128" s="76"/>
      <c r="E128" s="471"/>
      <c r="F128" s="472"/>
      <c r="G128" s="473"/>
      <c r="H128" s="471"/>
      <c r="I128" s="472"/>
      <c r="J128" s="473"/>
      <c r="K128" s="471"/>
      <c r="L128" s="472"/>
      <c r="M128" s="473"/>
      <c r="N128" s="474"/>
      <c r="O128" s="474"/>
      <c r="P128" s="474"/>
    </row>
    <row r="129" spans="1:16" s="389" customFormat="1" ht="25.5" customHeight="1">
      <c r="A129" s="261" t="s">
        <v>251</v>
      </c>
      <c r="B129" s="66" t="s">
        <v>573</v>
      </c>
      <c r="C129" s="75">
        <v>244</v>
      </c>
      <c r="D129" s="121">
        <v>341</v>
      </c>
      <c r="E129" s="471">
        <f>'р 1 фин год'!E129</f>
        <v>0</v>
      </c>
      <c r="F129" s="472"/>
      <c r="G129" s="473"/>
      <c r="H129" s="471">
        <f>'р 1 1й план год'!E129</f>
        <v>0</v>
      </c>
      <c r="I129" s="472"/>
      <c r="J129" s="473"/>
      <c r="K129" s="474">
        <f>'р1 2й план год'!E129</f>
        <v>0</v>
      </c>
      <c r="L129" s="474"/>
      <c r="M129" s="474"/>
      <c r="N129" s="474">
        <f>'за пределами план пер'!E129</f>
        <v>0</v>
      </c>
      <c r="O129" s="474"/>
      <c r="P129" s="474"/>
    </row>
    <row r="130" spans="1:16" s="389" customFormat="1" ht="15.75" customHeight="1">
      <c r="A130" s="286" t="s">
        <v>252</v>
      </c>
      <c r="B130" s="66" t="s">
        <v>574</v>
      </c>
      <c r="C130" s="121">
        <v>244</v>
      </c>
      <c r="D130" s="76">
        <v>342</v>
      </c>
      <c r="E130" s="471">
        <f>'р 1 фин год'!E130</f>
        <v>0</v>
      </c>
      <c r="F130" s="472"/>
      <c r="G130" s="473"/>
      <c r="H130" s="471">
        <f>'р 1 1й план год'!E130</f>
        <v>0</v>
      </c>
      <c r="I130" s="472"/>
      <c r="J130" s="473"/>
      <c r="K130" s="474">
        <f>'р1 2й план год'!E130</f>
        <v>0</v>
      </c>
      <c r="L130" s="474"/>
      <c r="M130" s="474"/>
      <c r="N130" s="474">
        <f>'за пределами план пер'!E130</f>
        <v>0</v>
      </c>
      <c r="O130" s="474"/>
      <c r="P130" s="474"/>
    </row>
    <row r="131" spans="1:16" s="389" customFormat="1" ht="15" customHeight="1">
      <c r="A131" s="286" t="s">
        <v>254</v>
      </c>
      <c r="B131" s="66" t="s">
        <v>575</v>
      </c>
      <c r="C131" s="121">
        <v>244</v>
      </c>
      <c r="D131" s="76">
        <v>343</v>
      </c>
      <c r="E131" s="471">
        <f>'р 1 фин год'!E131</f>
        <v>117000</v>
      </c>
      <c r="F131" s="472"/>
      <c r="G131" s="473"/>
      <c r="H131" s="471">
        <f>'р 1 1й план год'!E131</f>
        <v>105300</v>
      </c>
      <c r="I131" s="472"/>
      <c r="J131" s="473"/>
      <c r="K131" s="474">
        <f>'р1 2й план год'!E131</f>
        <v>105300</v>
      </c>
      <c r="L131" s="474"/>
      <c r="M131" s="474"/>
      <c r="N131" s="474">
        <f>'за пределами план пер'!E131</f>
        <v>0</v>
      </c>
      <c r="O131" s="474"/>
      <c r="P131" s="474"/>
    </row>
    <row r="132" spans="1:16" s="389" customFormat="1" ht="15.75" customHeight="1">
      <c r="A132" s="286" t="s">
        <v>253</v>
      </c>
      <c r="B132" s="66" t="s">
        <v>576</v>
      </c>
      <c r="C132" s="121">
        <v>244</v>
      </c>
      <c r="D132" s="76">
        <v>344</v>
      </c>
      <c r="E132" s="471">
        <f>'р 1 фин год'!E132</f>
        <v>23000</v>
      </c>
      <c r="F132" s="472"/>
      <c r="G132" s="473"/>
      <c r="H132" s="471">
        <f>'р 1 1й план год'!E132</f>
        <v>22700</v>
      </c>
      <c r="I132" s="472"/>
      <c r="J132" s="473"/>
      <c r="K132" s="474">
        <f>'р1 2й план год'!E132</f>
        <v>22700</v>
      </c>
      <c r="L132" s="474"/>
      <c r="M132" s="474"/>
      <c r="N132" s="474">
        <f>'за пределами план пер'!E132</f>
        <v>0</v>
      </c>
      <c r="O132" s="474"/>
      <c r="P132" s="474"/>
    </row>
    <row r="133" spans="1:16" s="389" customFormat="1" ht="14.25" customHeight="1">
      <c r="A133" s="286" t="s">
        <v>198</v>
      </c>
      <c r="B133" s="66" t="s">
        <v>577</v>
      </c>
      <c r="C133" s="121">
        <v>244</v>
      </c>
      <c r="D133" s="76">
        <v>345</v>
      </c>
      <c r="E133" s="471">
        <f>'р 1 фин год'!E133</f>
        <v>10000</v>
      </c>
      <c r="F133" s="472"/>
      <c r="G133" s="473"/>
      <c r="H133" s="471">
        <f>'р 1 1й план год'!E133</f>
        <v>9000</v>
      </c>
      <c r="I133" s="472"/>
      <c r="J133" s="473"/>
      <c r="K133" s="474">
        <f>'р1 2й план год'!E133</f>
        <v>9000</v>
      </c>
      <c r="L133" s="474"/>
      <c r="M133" s="474"/>
      <c r="N133" s="474">
        <f>'за пределами план пер'!E133</f>
        <v>0</v>
      </c>
      <c r="O133" s="474"/>
      <c r="P133" s="474"/>
    </row>
    <row r="134" spans="1:16" s="389" customFormat="1" ht="15.75" customHeight="1">
      <c r="A134" s="286" t="s">
        <v>255</v>
      </c>
      <c r="B134" s="66" t="s">
        <v>578</v>
      </c>
      <c r="C134" s="121">
        <v>244</v>
      </c>
      <c r="D134" s="76">
        <v>346</v>
      </c>
      <c r="E134" s="471">
        <f>'р 1 фин год'!E134</f>
        <v>146235.49</v>
      </c>
      <c r="F134" s="472"/>
      <c r="G134" s="473"/>
      <c r="H134" s="471">
        <f>'р 1 1й план год'!E134</f>
        <v>144280</v>
      </c>
      <c r="I134" s="472"/>
      <c r="J134" s="473"/>
      <c r="K134" s="474">
        <f>'р1 2й план год'!E134</f>
        <v>145080</v>
      </c>
      <c r="L134" s="474"/>
      <c r="M134" s="474"/>
      <c r="N134" s="474">
        <f>'за пределами план пер'!E134</f>
        <v>0</v>
      </c>
      <c r="O134" s="474"/>
      <c r="P134" s="474"/>
    </row>
    <row r="135" spans="1:16" s="389" customFormat="1" ht="23.25" customHeight="1">
      <c r="A135" s="286" t="s">
        <v>256</v>
      </c>
      <c r="B135" s="66" t="s">
        <v>579</v>
      </c>
      <c r="C135" s="121">
        <v>244</v>
      </c>
      <c r="D135" s="76">
        <v>347</v>
      </c>
      <c r="E135" s="471">
        <f>'р 1 фин год'!E135</f>
        <v>0</v>
      </c>
      <c r="F135" s="472"/>
      <c r="G135" s="473"/>
      <c r="H135" s="471">
        <f>'р 1 1й план год'!E135</f>
        <v>0</v>
      </c>
      <c r="I135" s="472"/>
      <c r="J135" s="473"/>
      <c r="K135" s="474">
        <f>'р1 2й план год'!E135</f>
        <v>0</v>
      </c>
      <c r="L135" s="474"/>
      <c r="M135" s="474"/>
      <c r="N135" s="474">
        <f>'за пределами план пер'!E135</f>
        <v>0</v>
      </c>
      <c r="O135" s="474"/>
      <c r="P135" s="474"/>
    </row>
    <row r="136" spans="1:16" s="389" customFormat="1" ht="24" customHeight="1">
      <c r="A136" s="286" t="s">
        <v>257</v>
      </c>
      <c r="B136" s="59" t="s">
        <v>250</v>
      </c>
      <c r="C136" s="121">
        <v>244</v>
      </c>
      <c r="D136" s="76">
        <v>349</v>
      </c>
      <c r="E136" s="471">
        <f>'р 1 фин год'!E136</f>
        <v>64400</v>
      </c>
      <c r="F136" s="472"/>
      <c r="G136" s="473"/>
      <c r="H136" s="471">
        <f>'р 1 1й план год'!E136</f>
        <v>58320</v>
      </c>
      <c r="I136" s="472"/>
      <c r="J136" s="473"/>
      <c r="K136" s="474">
        <f>'р1 2й план год'!E136</f>
        <v>58320</v>
      </c>
      <c r="L136" s="474"/>
      <c r="M136" s="474"/>
      <c r="N136" s="474">
        <f>'за пределами план пер'!E136</f>
        <v>0</v>
      </c>
      <c r="O136" s="474"/>
      <c r="P136" s="474"/>
    </row>
    <row r="137" spans="1:16" s="389" customFormat="1" ht="17.25" customHeight="1">
      <c r="A137" s="115" t="s">
        <v>642</v>
      </c>
      <c r="B137" s="288" t="s">
        <v>640</v>
      </c>
      <c r="C137" s="114">
        <v>247</v>
      </c>
      <c r="D137" s="114" t="s">
        <v>3</v>
      </c>
      <c r="E137" s="480">
        <f>E139</f>
        <v>853209.12</v>
      </c>
      <c r="F137" s="481"/>
      <c r="G137" s="482"/>
      <c r="H137" s="480">
        <f>H139</f>
        <v>615100</v>
      </c>
      <c r="I137" s="481"/>
      <c r="J137" s="482"/>
      <c r="K137" s="480">
        <f>K139</f>
        <v>615100</v>
      </c>
      <c r="L137" s="481"/>
      <c r="M137" s="482"/>
      <c r="N137" s="480">
        <f>N139</f>
        <v>0</v>
      </c>
      <c r="O137" s="481"/>
      <c r="P137" s="482"/>
    </row>
    <row r="138" spans="1:16" s="389" customFormat="1" ht="12.75" customHeight="1">
      <c r="A138" s="286" t="s">
        <v>1</v>
      </c>
      <c r="B138" s="289"/>
      <c r="C138" s="475"/>
      <c r="D138" s="476"/>
      <c r="E138" s="477"/>
      <c r="F138" s="478"/>
      <c r="G138" s="479"/>
      <c r="H138" s="477"/>
      <c r="I138" s="478"/>
      <c r="J138" s="479"/>
      <c r="K138" s="477"/>
      <c r="L138" s="478"/>
      <c r="M138" s="479"/>
      <c r="N138" s="477"/>
      <c r="O138" s="478"/>
      <c r="P138" s="479"/>
    </row>
    <row r="139" spans="1:16" s="389" customFormat="1" ht="14.25" customHeight="1">
      <c r="A139" s="286" t="s">
        <v>240</v>
      </c>
      <c r="B139" s="285" t="s">
        <v>641</v>
      </c>
      <c r="C139" s="121">
        <v>247</v>
      </c>
      <c r="D139" s="121">
        <v>223</v>
      </c>
      <c r="E139" s="471">
        <f>'р 1 фин год'!E139</f>
        <v>853209.12</v>
      </c>
      <c r="F139" s="472"/>
      <c r="G139" s="473"/>
      <c r="H139" s="471">
        <f>'р 1 1й план год'!E139</f>
        <v>615100</v>
      </c>
      <c r="I139" s="472"/>
      <c r="J139" s="473"/>
      <c r="K139" s="474">
        <f>'р1 2й план год'!E139</f>
        <v>615100</v>
      </c>
      <c r="L139" s="474"/>
      <c r="M139" s="474"/>
      <c r="N139" s="474">
        <f>'за пределами план пер'!E139</f>
        <v>0</v>
      </c>
      <c r="O139" s="474"/>
      <c r="P139" s="474"/>
    </row>
    <row r="140" spans="1:16" s="389" customFormat="1" ht="16.5" customHeight="1">
      <c r="A140" s="282" t="s">
        <v>499</v>
      </c>
      <c r="B140" s="283" t="s">
        <v>103</v>
      </c>
      <c r="C140" s="290">
        <v>100</v>
      </c>
      <c r="D140" s="290" t="s">
        <v>3</v>
      </c>
      <c r="E140" s="468">
        <f>E141+E142+E143</f>
        <v>0</v>
      </c>
      <c r="F140" s="469"/>
      <c r="G140" s="470"/>
      <c r="H140" s="468">
        <f>H141+H142+H143</f>
        <v>0</v>
      </c>
      <c r="I140" s="469"/>
      <c r="J140" s="470"/>
      <c r="K140" s="468">
        <f>K141+K142+K143</f>
        <v>0</v>
      </c>
      <c r="L140" s="469"/>
      <c r="M140" s="470"/>
      <c r="N140" s="468" t="s">
        <v>3</v>
      </c>
      <c r="O140" s="469"/>
      <c r="P140" s="470"/>
    </row>
    <row r="141" spans="1:16" s="389" customFormat="1" ht="27" customHeight="1" hidden="1">
      <c r="A141" s="286" t="s">
        <v>500</v>
      </c>
      <c r="B141" s="260" t="s">
        <v>104</v>
      </c>
      <c r="C141" s="291"/>
      <c r="D141" s="121">
        <v>189</v>
      </c>
      <c r="E141" s="471">
        <f>'р 1 фин год'!E141</f>
        <v>0</v>
      </c>
      <c r="F141" s="472"/>
      <c r="G141" s="473"/>
      <c r="H141" s="471">
        <f>'р 1 1й план год'!E141</f>
        <v>0</v>
      </c>
      <c r="I141" s="472"/>
      <c r="J141" s="473"/>
      <c r="K141" s="474">
        <f>'р1 2й план год'!E141</f>
        <v>0</v>
      </c>
      <c r="L141" s="474"/>
      <c r="M141" s="474"/>
      <c r="N141" s="474" t="str">
        <f>'за пределами план пер'!J141</f>
        <v>Х</v>
      </c>
      <c r="O141" s="474"/>
      <c r="P141" s="474"/>
    </row>
    <row r="142" spans="1:16" s="389" customFormat="1" ht="12" customHeight="1" hidden="1">
      <c r="A142" s="286" t="s">
        <v>503</v>
      </c>
      <c r="B142" s="260" t="s">
        <v>105</v>
      </c>
      <c r="C142" s="291"/>
      <c r="D142" s="121">
        <v>189</v>
      </c>
      <c r="E142" s="471">
        <f>'р 1 фин год'!E142</f>
        <v>0</v>
      </c>
      <c r="F142" s="472"/>
      <c r="G142" s="473"/>
      <c r="H142" s="471">
        <f>'р 1 1й план год'!E142</f>
        <v>0</v>
      </c>
      <c r="I142" s="472"/>
      <c r="J142" s="473"/>
      <c r="K142" s="474">
        <f>'р1 2й план год'!E142</f>
        <v>0</v>
      </c>
      <c r="L142" s="474"/>
      <c r="M142" s="474"/>
      <c r="N142" s="474" t="str">
        <f>'за пределами план пер'!J142</f>
        <v>Х</v>
      </c>
      <c r="O142" s="474"/>
      <c r="P142" s="474"/>
    </row>
    <row r="143" spans="1:16" s="389" customFormat="1" ht="13.5" customHeight="1" hidden="1">
      <c r="A143" s="286" t="s">
        <v>502</v>
      </c>
      <c r="B143" s="260" t="s">
        <v>106</v>
      </c>
      <c r="C143" s="291"/>
      <c r="D143" s="121">
        <v>189</v>
      </c>
      <c r="E143" s="471">
        <f>'р 1 фин год'!E143</f>
        <v>0</v>
      </c>
      <c r="F143" s="472"/>
      <c r="G143" s="473"/>
      <c r="H143" s="471">
        <f>'р 1 1й план год'!E143</f>
        <v>0</v>
      </c>
      <c r="I143" s="472"/>
      <c r="J143" s="473"/>
      <c r="K143" s="474">
        <f>'р1 2й план год'!E143</f>
        <v>0</v>
      </c>
      <c r="L143" s="474"/>
      <c r="M143" s="474"/>
      <c r="N143" s="474" t="str">
        <f>'за пределами план пер'!J143</f>
        <v>Х</v>
      </c>
      <c r="O143" s="474"/>
      <c r="P143" s="474"/>
    </row>
    <row r="144" spans="1:16" s="389" customFormat="1" ht="16.5" customHeight="1">
      <c r="A144" s="282" t="s">
        <v>501</v>
      </c>
      <c r="B144" s="283" t="s">
        <v>107</v>
      </c>
      <c r="C144" s="290" t="s">
        <v>3</v>
      </c>
      <c r="D144" s="292"/>
      <c r="E144" s="468">
        <f>E145+E146</f>
        <v>0</v>
      </c>
      <c r="F144" s="469"/>
      <c r="G144" s="470"/>
      <c r="H144" s="468">
        <f>H145+H146</f>
        <v>0</v>
      </c>
      <c r="I144" s="469"/>
      <c r="J144" s="470"/>
      <c r="K144" s="468">
        <f>K145+K146</f>
        <v>0</v>
      </c>
      <c r="L144" s="469"/>
      <c r="M144" s="470"/>
      <c r="N144" s="468">
        <f>N145+N146</f>
        <v>0</v>
      </c>
      <c r="O144" s="469"/>
      <c r="P144" s="470"/>
    </row>
    <row r="145" spans="1:16" s="389" customFormat="1" ht="23.25" customHeight="1" hidden="1">
      <c r="A145" s="286" t="s">
        <v>278</v>
      </c>
      <c r="B145" s="260" t="s">
        <v>108</v>
      </c>
      <c r="C145" s="121">
        <v>610</v>
      </c>
      <c r="D145" s="291"/>
      <c r="E145" s="471">
        <f>'р 1 фин год'!E145</f>
        <v>0</v>
      </c>
      <c r="F145" s="472"/>
      <c r="G145" s="473"/>
      <c r="H145" s="471">
        <f>'р 1 1й план год'!E145</f>
        <v>0</v>
      </c>
      <c r="I145" s="472"/>
      <c r="J145" s="473"/>
      <c r="K145" s="474">
        <f>'р1 2й план год'!E145</f>
        <v>0</v>
      </c>
      <c r="L145" s="474"/>
      <c r="M145" s="474"/>
      <c r="N145" s="474">
        <f>'р1 2й план год'!H145</f>
        <v>0</v>
      </c>
      <c r="O145" s="474"/>
      <c r="P145" s="474"/>
    </row>
    <row r="146" spans="1:16" s="389" customFormat="1" ht="12.75" hidden="1">
      <c r="A146" s="286"/>
      <c r="B146" s="260"/>
      <c r="C146" s="121"/>
      <c r="D146" s="291"/>
      <c r="E146" s="471"/>
      <c r="F146" s="472"/>
      <c r="G146" s="473"/>
      <c r="H146" s="471"/>
      <c r="I146" s="472"/>
      <c r="J146" s="473"/>
      <c r="K146" s="477"/>
      <c r="L146" s="478"/>
      <c r="M146" s="479"/>
      <c r="N146" s="477"/>
      <c r="O146" s="478"/>
      <c r="P146" s="479"/>
    </row>
    <row r="147" spans="1:16" s="389" customFormat="1" ht="16.5" customHeight="1">
      <c r="A147" s="282" t="s">
        <v>654</v>
      </c>
      <c r="B147" s="283" t="s">
        <v>653</v>
      </c>
      <c r="C147" s="290">
        <v>700</v>
      </c>
      <c r="D147" s="290" t="s">
        <v>3</v>
      </c>
      <c r="E147" s="468">
        <f>E148</f>
        <v>0</v>
      </c>
      <c r="F147" s="469"/>
      <c r="G147" s="470"/>
      <c r="H147" s="468">
        <f>H148</f>
        <v>0</v>
      </c>
      <c r="I147" s="469"/>
      <c r="J147" s="470"/>
      <c r="K147" s="468">
        <f>K148</f>
        <v>0</v>
      </c>
      <c r="L147" s="469"/>
      <c r="M147" s="470"/>
      <c r="N147" s="468">
        <f>N148</f>
        <v>0</v>
      </c>
      <c r="O147" s="469"/>
      <c r="P147" s="470"/>
    </row>
    <row r="148" spans="1:16" s="389" customFormat="1" ht="27" customHeight="1" hidden="1">
      <c r="A148" s="286" t="s">
        <v>655</v>
      </c>
      <c r="B148" s="260" t="s">
        <v>656</v>
      </c>
      <c r="C148" s="121">
        <v>710</v>
      </c>
      <c r="D148" s="121"/>
      <c r="E148" s="471">
        <f>'р 1 фин год'!E148</f>
        <v>0</v>
      </c>
      <c r="F148" s="472"/>
      <c r="G148" s="473"/>
      <c r="H148" s="471">
        <f>'р 1 1й план год'!E148</f>
        <v>0</v>
      </c>
      <c r="I148" s="472"/>
      <c r="J148" s="473"/>
      <c r="K148" s="474">
        <f>'р1 2й план год'!E148</f>
        <v>0</v>
      </c>
      <c r="L148" s="474"/>
      <c r="M148" s="474"/>
      <c r="N148" s="474">
        <f>'р1 2й план год'!H148</f>
        <v>0</v>
      </c>
      <c r="O148" s="474"/>
      <c r="P148" s="474"/>
    </row>
    <row r="149" spans="1:16" s="389" customFormat="1" ht="16.5" customHeight="1">
      <c r="A149" s="282" t="s">
        <v>654</v>
      </c>
      <c r="B149" s="283" t="s">
        <v>657</v>
      </c>
      <c r="C149" s="290">
        <v>800</v>
      </c>
      <c r="D149" s="290" t="s">
        <v>3</v>
      </c>
      <c r="E149" s="468">
        <f>E150</f>
        <v>0</v>
      </c>
      <c r="F149" s="469"/>
      <c r="G149" s="470"/>
      <c r="H149" s="468">
        <f>H150</f>
        <v>0</v>
      </c>
      <c r="I149" s="469"/>
      <c r="J149" s="470"/>
      <c r="K149" s="468">
        <f>K150</f>
        <v>0</v>
      </c>
      <c r="L149" s="469"/>
      <c r="M149" s="470"/>
      <c r="N149" s="468">
        <f>N150</f>
        <v>0</v>
      </c>
      <c r="O149" s="469"/>
      <c r="P149" s="470"/>
    </row>
    <row r="150" spans="1:16" s="389" customFormat="1" ht="27" customHeight="1" hidden="1">
      <c r="A150" s="286" t="s">
        <v>655</v>
      </c>
      <c r="B150" s="260" t="s">
        <v>658</v>
      </c>
      <c r="C150" s="121">
        <v>810</v>
      </c>
      <c r="D150" s="121"/>
      <c r="E150" s="471">
        <f>'р 1 фин год'!E150</f>
        <v>0</v>
      </c>
      <c r="F150" s="472"/>
      <c r="G150" s="473"/>
      <c r="H150" s="471">
        <f>'р 1 1й план год'!E150</f>
        <v>0</v>
      </c>
      <c r="I150" s="472"/>
      <c r="J150" s="473"/>
      <c r="K150" s="474">
        <f>'р1 2й план год'!E150</f>
        <v>0</v>
      </c>
      <c r="L150" s="474"/>
      <c r="M150" s="474"/>
      <c r="N150" s="474">
        <f>'р1 2й план год'!H150</f>
        <v>0</v>
      </c>
      <c r="O150" s="474"/>
      <c r="P150" s="474"/>
    </row>
    <row r="151" spans="1:16" s="389" customFormat="1" ht="11.25" customHeight="1" hidden="1">
      <c r="A151" s="293"/>
      <c r="B151" s="260"/>
      <c r="C151" s="291"/>
      <c r="D151" s="291"/>
      <c r="E151" s="477"/>
      <c r="F151" s="478"/>
      <c r="G151" s="479"/>
      <c r="H151" s="477"/>
      <c r="I151" s="478"/>
      <c r="J151" s="479"/>
      <c r="K151" s="477"/>
      <c r="L151" s="478"/>
      <c r="M151" s="479"/>
      <c r="N151" s="477"/>
      <c r="O151" s="478"/>
      <c r="P151" s="479"/>
    </row>
    <row r="152" spans="1:16" s="389" customFormat="1" ht="18.75" customHeight="1">
      <c r="A152" s="398"/>
      <c r="B152" s="399"/>
      <c r="C152" s="400"/>
      <c r="D152" s="400"/>
      <c r="E152" s="401"/>
      <c r="F152" s="401"/>
      <c r="G152" s="401"/>
      <c r="H152" s="401"/>
      <c r="I152" s="401"/>
      <c r="J152" s="401"/>
      <c r="K152" s="401"/>
      <c r="L152" s="401"/>
      <c r="M152" s="401"/>
      <c r="N152" s="401"/>
      <c r="O152" s="401"/>
      <c r="P152" s="401"/>
    </row>
  </sheetData>
  <sheetProtection password="CC6B" sheet="1" formatCells="0" formatColumns="0" formatRows="0" insertColumns="0" deleteColumns="0" deleteRows="0" sort="0" autoFilter="0" pivotTables="0"/>
  <mergeCells count="602">
    <mergeCell ref="E47:G47"/>
    <mergeCell ref="H47:J47"/>
    <mergeCell ref="K47:M47"/>
    <mergeCell ref="N47:P47"/>
    <mergeCell ref="E146:G146"/>
    <mergeCell ref="H146:J146"/>
    <mergeCell ref="K146:M146"/>
    <mergeCell ref="N146:P146"/>
    <mergeCell ref="E67:G67"/>
    <mergeCell ref="H67:J67"/>
    <mergeCell ref="N4:P7"/>
    <mergeCell ref="E8:G8"/>
    <mergeCell ref="H8:J8"/>
    <mergeCell ref="K8:M8"/>
    <mergeCell ref="N8:P8"/>
    <mergeCell ref="E51:G51"/>
    <mergeCell ref="H51:J51"/>
    <mergeCell ref="K51:M51"/>
    <mergeCell ref="N51:P51"/>
    <mergeCell ref="N45:P45"/>
    <mergeCell ref="N143:P143"/>
    <mergeCell ref="N144:P144"/>
    <mergeCell ref="N145:P145"/>
    <mergeCell ref="N151:P151"/>
    <mergeCell ref="N9:P9"/>
    <mergeCell ref="N10:P10"/>
    <mergeCell ref="N70:P70"/>
    <mergeCell ref="N71:P71"/>
    <mergeCell ref="N72:P72"/>
    <mergeCell ref="N134:P134"/>
    <mergeCell ref="N135:P135"/>
    <mergeCell ref="N136:P136"/>
    <mergeCell ref="N140:P140"/>
    <mergeCell ref="N141:P141"/>
    <mergeCell ref="N142:P142"/>
    <mergeCell ref="N128:P128"/>
    <mergeCell ref="N129:P129"/>
    <mergeCell ref="N130:P130"/>
    <mergeCell ref="N131:P131"/>
    <mergeCell ref="N132:P132"/>
    <mergeCell ref="N133:P133"/>
    <mergeCell ref="N121:P121"/>
    <mergeCell ref="N122:P122"/>
    <mergeCell ref="N123:P123"/>
    <mergeCell ref="N125:P125"/>
    <mergeCell ref="N126:P126"/>
    <mergeCell ref="N127:P127"/>
    <mergeCell ref="N124:P124"/>
    <mergeCell ref="N115:P115"/>
    <mergeCell ref="N116:P116"/>
    <mergeCell ref="N117:P117"/>
    <mergeCell ref="N118:P118"/>
    <mergeCell ref="N119:P119"/>
    <mergeCell ref="N120:P120"/>
    <mergeCell ref="N109:P109"/>
    <mergeCell ref="N110:P110"/>
    <mergeCell ref="N111:P111"/>
    <mergeCell ref="N112:P112"/>
    <mergeCell ref="N113:P113"/>
    <mergeCell ref="N114:P114"/>
    <mergeCell ref="N102:P102"/>
    <mergeCell ref="N104:P104"/>
    <mergeCell ref="N105:P105"/>
    <mergeCell ref="N106:P106"/>
    <mergeCell ref="N107:P107"/>
    <mergeCell ref="N108:P108"/>
    <mergeCell ref="N95:P95"/>
    <mergeCell ref="N96:P96"/>
    <mergeCell ref="N97:P97"/>
    <mergeCell ref="N98:P98"/>
    <mergeCell ref="N100:P100"/>
    <mergeCell ref="N101:P101"/>
    <mergeCell ref="N99:P99"/>
    <mergeCell ref="N89:P89"/>
    <mergeCell ref="N90:P90"/>
    <mergeCell ref="N91:P91"/>
    <mergeCell ref="N92:P92"/>
    <mergeCell ref="N93:P93"/>
    <mergeCell ref="N94:P94"/>
    <mergeCell ref="N83:P83"/>
    <mergeCell ref="N84:P84"/>
    <mergeCell ref="N85:P85"/>
    <mergeCell ref="N86:P86"/>
    <mergeCell ref="N87:P87"/>
    <mergeCell ref="N88:P88"/>
    <mergeCell ref="N77:P77"/>
    <mergeCell ref="N78:P78"/>
    <mergeCell ref="N79:P79"/>
    <mergeCell ref="N80:P80"/>
    <mergeCell ref="N81:P81"/>
    <mergeCell ref="N82:P82"/>
    <mergeCell ref="N66:P66"/>
    <mergeCell ref="N68:P68"/>
    <mergeCell ref="N73:P73"/>
    <mergeCell ref="N74:P74"/>
    <mergeCell ref="N75:P75"/>
    <mergeCell ref="N76:P76"/>
    <mergeCell ref="N67:P67"/>
    <mergeCell ref="N69:P69"/>
    <mergeCell ref="N60:P60"/>
    <mergeCell ref="N61:P61"/>
    <mergeCell ref="N62:P62"/>
    <mergeCell ref="N63:P63"/>
    <mergeCell ref="N64:P64"/>
    <mergeCell ref="N65:P65"/>
    <mergeCell ref="N53:P53"/>
    <mergeCell ref="N54:P54"/>
    <mergeCell ref="N55:P55"/>
    <mergeCell ref="N56:P56"/>
    <mergeCell ref="N57:P57"/>
    <mergeCell ref="N58:P58"/>
    <mergeCell ref="N46:P46"/>
    <mergeCell ref="N48:P48"/>
    <mergeCell ref="N49:P49"/>
    <mergeCell ref="N50:P50"/>
    <mergeCell ref="N52:P52"/>
    <mergeCell ref="N39:P39"/>
    <mergeCell ref="N40:P40"/>
    <mergeCell ref="N41:P41"/>
    <mergeCell ref="N42:P42"/>
    <mergeCell ref="N43:P43"/>
    <mergeCell ref="N44:P44"/>
    <mergeCell ref="N33:P33"/>
    <mergeCell ref="N34:P34"/>
    <mergeCell ref="N35:P35"/>
    <mergeCell ref="N36:P36"/>
    <mergeCell ref="N37:P37"/>
    <mergeCell ref="N38:P38"/>
    <mergeCell ref="N23:P23"/>
    <mergeCell ref="N24:P24"/>
    <mergeCell ref="N25:P25"/>
    <mergeCell ref="N26:P26"/>
    <mergeCell ref="N28:P28"/>
    <mergeCell ref="N29:P29"/>
    <mergeCell ref="N17:P17"/>
    <mergeCell ref="N18:P18"/>
    <mergeCell ref="N19:P19"/>
    <mergeCell ref="N20:P20"/>
    <mergeCell ref="N21:P21"/>
    <mergeCell ref="N22:P22"/>
    <mergeCell ref="N11:P11"/>
    <mergeCell ref="N12:P12"/>
    <mergeCell ref="N13:P13"/>
    <mergeCell ref="N14:P14"/>
    <mergeCell ref="N15:P15"/>
    <mergeCell ref="N16:P16"/>
    <mergeCell ref="K7:M7"/>
    <mergeCell ref="E70:G70"/>
    <mergeCell ref="E71:G71"/>
    <mergeCell ref="E72:G72"/>
    <mergeCell ref="H70:J70"/>
    <mergeCell ref="K70:M70"/>
    <mergeCell ref="H71:J71"/>
    <mergeCell ref="K71:M71"/>
    <mergeCell ref="H72:J72"/>
    <mergeCell ref="K72:M72"/>
    <mergeCell ref="H145:J145"/>
    <mergeCell ref="H151:J151"/>
    <mergeCell ref="A3:A7"/>
    <mergeCell ref="B3:B7"/>
    <mergeCell ref="C3:C7"/>
    <mergeCell ref="D3:D7"/>
    <mergeCell ref="E7:G7"/>
    <mergeCell ref="H7:J7"/>
    <mergeCell ref="H136:J136"/>
    <mergeCell ref="H140:J140"/>
    <mergeCell ref="H144:J144"/>
    <mergeCell ref="H130:J130"/>
    <mergeCell ref="H131:J131"/>
    <mergeCell ref="H132:J132"/>
    <mergeCell ref="H133:J133"/>
    <mergeCell ref="H134:J134"/>
    <mergeCell ref="H135:J135"/>
    <mergeCell ref="H127:J127"/>
    <mergeCell ref="H128:J128"/>
    <mergeCell ref="H129:J129"/>
    <mergeCell ref="H141:J141"/>
    <mergeCell ref="H142:J142"/>
    <mergeCell ref="H143:J143"/>
    <mergeCell ref="H120:J120"/>
    <mergeCell ref="H121:J121"/>
    <mergeCell ref="H122:J122"/>
    <mergeCell ref="H123:J123"/>
    <mergeCell ref="H125:J125"/>
    <mergeCell ref="H126:J126"/>
    <mergeCell ref="H124:J124"/>
    <mergeCell ref="H114:J114"/>
    <mergeCell ref="H115:J115"/>
    <mergeCell ref="H116:J116"/>
    <mergeCell ref="H117:J117"/>
    <mergeCell ref="H118:J118"/>
    <mergeCell ref="H119:J119"/>
    <mergeCell ref="H108:J108"/>
    <mergeCell ref="H109:J109"/>
    <mergeCell ref="H110:J110"/>
    <mergeCell ref="H111:J111"/>
    <mergeCell ref="H112:J112"/>
    <mergeCell ref="H113:J113"/>
    <mergeCell ref="H101:J101"/>
    <mergeCell ref="H102:J102"/>
    <mergeCell ref="H104:J104"/>
    <mergeCell ref="H105:J105"/>
    <mergeCell ref="H106:J106"/>
    <mergeCell ref="H107:J107"/>
    <mergeCell ref="H103:J103"/>
    <mergeCell ref="H94:J94"/>
    <mergeCell ref="H95:J95"/>
    <mergeCell ref="H96:J96"/>
    <mergeCell ref="H97:J97"/>
    <mergeCell ref="H98:J98"/>
    <mergeCell ref="H100:J100"/>
    <mergeCell ref="H99:J99"/>
    <mergeCell ref="H88:J88"/>
    <mergeCell ref="H89:J89"/>
    <mergeCell ref="H90:J90"/>
    <mergeCell ref="H91:J91"/>
    <mergeCell ref="H92:J92"/>
    <mergeCell ref="H93:J93"/>
    <mergeCell ref="H82:J82"/>
    <mergeCell ref="H83:J83"/>
    <mergeCell ref="H84:J84"/>
    <mergeCell ref="H85:J85"/>
    <mergeCell ref="H86:J86"/>
    <mergeCell ref="H87:J87"/>
    <mergeCell ref="H76:J76"/>
    <mergeCell ref="H77:J77"/>
    <mergeCell ref="H78:J78"/>
    <mergeCell ref="H79:J79"/>
    <mergeCell ref="H80:J80"/>
    <mergeCell ref="H81:J81"/>
    <mergeCell ref="H65:J65"/>
    <mergeCell ref="H66:J66"/>
    <mergeCell ref="H68:J68"/>
    <mergeCell ref="H73:J73"/>
    <mergeCell ref="H74:J74"/>
    <mergeCell ref="H75:J75"/>
    <mergeCell ref="H69:J69"/>
    <mergeCell ref="H58:J58"/>
    <mergeCell ref="H60:J60"/>
    <mergeCell ref="H61:J61"/>
    <mergeCell ref="H62:J62"/>
    <mergeCell ref="H63:J63"/>
    <mergeCell ref="H64:J64"/>
    <mergeCell ref="H59:J59"/>
    <mergeCell ref="H52:J52"/>
    <mergeCell ref="H53:J53"/>
    <mergeCell ref="H54:J54"/>
    <mergeCell ref="H55:J55"/>
    <mergeCell ref="H56:J56"/>
    <mergeCell ref="H57:J57"/>
    <mergeCell ref="H41:J41"/>
    <mergeCell ref="H42:J42"/>
    <mergeCell ref="H43:J43"/>
    <mergeCell ref="H44:J44"/>
    <mergeCell ref="H45:J45"/>
    <mergeCell ref="H46:J46"/>
    <mergeCell ref="H35:J35"/>
    <mergeCell ref="H36:J36"/>
    <mergeCell ref="H37:J37"/>
    <mergeCell ref="H38:J38"/>
    <mergeCell ref="H39:J39"/>
    <mergeCell ref="H40:J40"/>
    <mergeCell ref="H33:J33"/>
    <mergeCell ref="H34:J34"/>
    <mergeCell ref="H25:J25"/>
    <mergeCell ref="H26:J26"/>
    <mergeCell ref="H28:J28"/>
    <mergeCell ref="H29:J29"/>
    <mergeCell ref="H31:J31"/>
    <mergeCell ref="H32:J32"/>
    <mergeCell ref="H27:J27"/>
    <mergeCell ref="H19:J19"/>
    <mergeCell ref="H20:J20"/>
    <mergeCell ref="H21:J21"/>
    <mergeCell ref="H22:J22"/>
    <mergeCell ref="H23:J23"/>
    <mergeCell ref="H24:J24"/>
    <mergeCell ref="H13:J13"/>
    <mergeCell ref="H14:J14"/>
    <mergeCell ref="H15:J15"/>
    <mergeCell ref="H16:J16"/>
    <mergeCell ref="H17:J17"/>
    <mergeCell ref="H18:J18"/>
    <mergeCell ref="K80:M80"/>
    <mergeCell ref="K81:M81"/>
    <mergeCell ref="K82:M82"/>
    <mergeCell ref="K83:M83"/>
    <mergeCell ref="H5:J5"/>
    <mergeCell ref="H6:J6"/>
    <mergeCell ref="H9:J9"/>
    <mergeCell ref="H10:J10"/>
    <mergeCell ref="H11:J11"/>
    <mergeCell ref="H12:J12"/>
    <mergeCell ref="K76:M76"/>
    <mergeCell ref="K77:M77"/>
    <mergeCell ref="K78:M78"/>
    <mergeCell ref="K79:M79"/>
    <mergeCell ref="K73:M73"/>
    <mergeCell ref="K74:M74"/>
    <mergeCell ref="K58:M58"/>
    <mergeCell ref="K60:M60"/>
    <mergeCell ref="K61:M61"/>
    <mergeCell ref="K62:M62"/>
    <mergeCell ref="K63:M63"/>
    <mergeCell ref="K75:M75"/>
    <mergeCell ref="K65:M65"/>
    <mergeCell ref="K64:M64"/>
    <mergeCell ref="K67:M67"/>
    <mergeCell ref="K69:M69"/>
    <mergeCell ref="K54:M54"/>
    <mergeCell ref="K55:M55"/>
    <mergeCell ref="K56:M56"/>
    <mergeCell ref="K57:M57"/>
    <mergeCell ref="K53:M53"/>
    <mergeCell ref="K46:M46"/>
    <mergeCell ref="K48:M48"/>
    <mergeCell ref="K49:M49"/>
    <mergeCell ref="K50:M50"/>
    <mergeCell ref="K52:M52"/>
    <mergeCell ref="K36:M36"/>
    <mergeCell ref="K37:M37"/>
    <mergeCell ref="K38:M38"/>
    <mergeCell ref="K39:M39"/>
    <mergeCell ref="K40:M40"/>
    <mergeCell ref="K41:M41"/>
    <mergeCell ref="K20:M20"/>
    <mergeCell ref="K21:M21"/>
    <mergeCell ref="K22:M22"/>
    <mergeCell ref="K33:M33"/>
    <mergeCell ref="K34:M34"/>
    <mergeCell ref="K35:M35"/>
    <mergeCell ref="K23:M23"/>
    <mergeCell ref="K24:M24"/>
    <mergeCell ref="K25:M25"/>
    <mergeCell ref="K26:M26"/>
    <mergeCell ref="K14:M14"/>
    <mergeCell ref="K15:M15"/>
    <mergeCell ref="K16:M16"/>
    <mergeCell ref="K17:M17"/>
    <mergeCell ref="K18:M18"/>
    <mergeCell ref="K19:M19"/>
    <mergeCell ref="K144:M144"/>
    <mergeCell ref="K145:M145"/>
    <mergeCell ref="K151:M151"/>
    <mergeCell ref="K5:M5"/>
    <mergeCell ref="K6:M6"/>
    <mergeCell ref="K9:M9"/>
    <mergeCell ref="K10:M10"/>
    <mergeCell ref="K11:M11"/>
    <mergeCell ref="K12:M12"/>
    <mergeCell ref="K13:M13"/>
    <mergeCell ref="K135:M135"/>
    <mergeCell ref="K136:M136"/>
    <mergeCell ref="K140:M140"/>
    <mergeCell ref="K141:M141"/>
    <mergeCell ref="K142:M142"/>
    <mergeCell ref="K143:M143"/>
    <mergeCell ref="K129:M129"/>
    <mergeCell ref="K130:M130"/>
    <mergeCell ref="K131:M131"/>
    <mergeCell ref="K132:M132"/>
    <mergeCell ref="K133:M133"/>
    <mergeCell ref="K134:M134"/>
    <mergeCell ref="K122:M122"/>
    <mergeCell ref="K123:M123"/>
    <mergeCell ref="K125:M125"/>
    <mergeCell ref="K126:M126"/>
    <mergeCell ref="K127:M127"/>
    <mergeCell ref="K128:M128"/>
    <mergeCell ref="K124:M124"/>
    <mergeCell ref="K116:M116"/>
    <mergeCell ref="K117:M117"/>
    <mergeCell ref="K118:M118"/>
    <mergeCell ref="K119:M119"/>
    <mergeCell ref="K120:M120"/>
    <mergeCell ref="K121:M121"/>
    <mergeCell ref="K110:M110"/>
    <mergeCell ref="K111:M111"/>
    <mergeCell ref="K112:M112"/>
    <mergeCell ref="K113:M113"/>
    <mergeCell ref="K114:M114"/>
    <mergeCell ref="K115:M115"/>
    <mergeCell ref="K104:M104"/>
    <mergeCell ref="K105:M105"/>
    <mergeCell ref="K106:M106"/>
    <mergeCell ref="K107:M107"/>
    <mergeCell ref="K108:M108"/>
    <mergeCell ref="K109:M109"/>
    <mergeCell ref="K96:M96"/>
    <mergeCell ref="K97:M97"/>
    <mergeCell ref="K98:M98"/>
    <mergeCell ref="K100:M100"/>
    <mergeCell ref="K101:M101"/>
    <mergeCell ref="K102:M102"/>
    <mergeCell ref="K99:M99"/>
    <mergeCell ref="K90:M90"/>
    <mergeCell ref="K91:M91"/>
    <mergeCell ref="K92:M92"/>
    <mergeCell ref="K93:M93"/>
    <mergeCell ref="K94:M94"/>
    <mergeCell ref="K95:M95"/>
    <mergeCell ref="E151:G151"/>
    <mergeCell ref="K84:M84"/>
    <mergeCell ref="K85:M85"/>
    <mergeCell ref="K86:M86"/>
    <mergeCell ref="K87:M87"/>
    <mergeCell ref="K88:M88"/>
    <mergeCell ref="K89:M89"/>
    <mergeCell ref="E140:G140"/>
    <mergeCell ref="E141:G141"/>
    <mergeCell ref="E142:G142"/>
    <mergeCell ref="E145:G145"/>
    <mergeCell ref="E131:G131"/>
    <mergeCell ref="E132:G132"/>
    <mergeCell ref="E133:G133"/>
    <mergeCell ref="E134:G134"/>
    <mergeCell ref="E135:G135"/>
    <mergeCell ref="E136:G136"/>
    <mergeCell ref="E127:G127"/>
    <mergeCell ref="E128:G128"/>
    <mergeCell ref="E129:G129"/>
    <mergeCell ref="E130:G130"/>
    <mergeCell ref="E143:G143"/>
    <mergeCell ref="E144:G144"/>
    <mergeCell ref="E121:G121"/>
    <mergeCell ref="E122:G122"/>
    <mergeCell ref="E123:G123"/>
    <mergeCell ref="E125:G125"/>
    <mergeCell ref="E126:G126"/>
    <mergeCell ref="E124:G124"/>
    <mergeCell ref="E115:G115"/>
    <mergeCell ref="E116:G116"/>
    <mergeCell ref="E117:G117"/>
    <mergeCell ref="E118:G118"/>
    <mergeCell ref="E119:G119"/>
    <mergeCell ref="E120:G120"/>
    <mergeCell ref="E109:G109"/>
    <mergeCell ref="E110:G110"/>
    <mergeCell ref="E111:G111"/>
    <mergeCell ref="E112:G112"/>
    <mergeCell ref="E113:G113"/>
    <mergeCell ref="E114:G114"/>
    <mergeCell ref="E104:G104"/>
    <mergeCell ref="E105:G105"/>
    <mergeCell ref="E106:G106"/>
    <mergeCell ref="E107:G107"/>
    <mergeCell ref="E108:G108"/>
    <mergeCell ref="E103:G103"/>
    <mergeCell ref="E97:G97"/>
    <mergeCell ref="E98:G98"/>
    <mergeCell ref="E100:G100"/>
    <mergeCell ref="E101:G101"/>
    <mergeCell ref="E99:G99"/>
    <mergeCell ref="E102:G102"/>
    <mergeCell ref="E91:G91"/>
    <mergeCell ref="E92:G92"/>
    <mergeCell ref="E93:G93"/>
    <mergeCell ref="E94:G94"/>
    <mergeCell ref="E95:G95"/>
    <mergeCell ref="E96:G96"/>
    <mergeCell ref="E85:G85"/>
    <mergeCell ref="E86:G86"/>
    <mergeCell ref="E87:G87"/>
    <mergeCell ref="E88:G88"/>
    <mergeCell ref="E89:G89"/>
    <mergeCell ref="E90:G90"/>
    <mergeCell ref="E79:G79"/>
    <mergeCell ref="E80:G80"/>
    <mergeCell ref="E81:G81"/>
    <mergeCell ref="E82:G82"/>
    <mergeCell ref="E83:G83"/>
    <mergeCell ref="E84:G84"/>
    <mergeCell ref="E74:G74"/>
    <mergeCell ref="E75:G75"/>
    <mergeCell ref="E76:G76"/>
    <mergeCell ref="E69:G69"/>
    <mergeCell ref="E77:G77"/>
    <mergeCell ref="E78:G78"/>
    <mergeCell ref="E46:G46"/>
    <mergeCell ref="E29:G29"/>
    <mergeCell ref="E33:G33"/>
    <mergeCell ref="E36:G36"/>
    <mergeCell ref="E45:G45"/>
    <mergeCell ref="E37:G37"/>
    <mergeCell ref="E34:G34"/>
    <mergeCell ref="E41:G41"/>
    <mergeCell ref="E43:G43"/>
    <mergeCell ref="E44:G44"/>
    <mergeCell ref="E22:G22"/>
    <mergeCell ref="E23:G23"/>
    <mergeCell ref="E24:G24"/>
    <mergeCell ref="E25:G25"/>
    <mergeCell ref="E26:G26"/>
    <mergeCell ref="E28:G28"/>
    <mergeCell ref="E27:G27"/>
    <mergeCell ref="E16:G16"/>
    <mergeCell ref="E17:G17"/>
    <mergeCell ref="E18:G18"/>
    <mergeCell ref="E19:G19"/>
    <mergeCell ref="E20:G20"/>
    <mergeCell ref="E21:G21"/>
    <mergeCell ref="C113:D113"/>
    <mergeCell ref="K68:M68"/>
    <mergeCell ref="E53:G53"/>
    <mergeCell ref="E54:G54"/>
    <mergeCell ref="E56:G56"/>
    <mergeCell ref="K66:M66"/>
    <mergeCell ref="E57:G57"/>
    <mergeCell ref="E60:G60"/>
    <mergeCell ref="E61:G61"/>
    <mergeCell ref="E62:G62"/>
    <mergeCell ref="C86:D86"/>
    <mergeCell ref="C90:D90"/>
    <mergeCell ref="C101:D101"/>
    <mergeCell ref="E55:G55"/>
    <mergeCell ref="E63:G63"/>
    <mergeCell ref="E64:G64"/>
    <mergeCell ref="E58:G58"/>
    <mergeCell ref="E65:G65"/>
    <mergeCell ref="E59:G59"/>
    <mergeCell ref="E66:G66"/>
    <mergeCell ref="E49:G49"/>
    <mergeCell ref="C48:D48"/>
    <mergeCell ref="E35:G35"/>
    <mergeCell ref="E31:G31"/>
    <mergeCell ref="E32:G32"/>
    <mergeCell ref="E38:G38"/>
    <mergeCell ref="E39:G39"/>
    <mergeCell ref="E40:G40"/>
    <mergeCell ref="C42:D42"/>
    <mergeCell ref="E42:G42"/>
    <mergeCell ref="E50:G50"/>
    <mergeCell ref="E52:G52"/>
    <mergeCell ref="K42:M42"/>
    <mergeCell ref="K43:M43"/>
    <mergeCell ref="K44:M44"/>
    <mergeCell ref="K45:M45"/>
    <mergeCell ref="H48:J48"/>
    <mergeCell ref="H49:J49"/>
    <mergeCell ref="H50:J50"/>
    <mergeCell ref="E48:G48"/>
    <mergeCell ref="C29:D29"/>
    <mergeCell ref="K28:M28"/>
    <mergeCell ref="K29:M29"/>
    <mergeCell ref="E13:G13"/>
    <mergeCell ref="N30:P30"/>
    <mergeCell ref="E30:G30"/>
    <mergeCell ref="H30:J30"/>
    <mergeCell ref="K30:M30"/>
    <mergeCell ref="E14:G14"/>
    <mergeCell ref="E15:G15"/>
    <mergeCell ref="C13:D13"/>
    <mergeCell ref="A1:P1"/>
    <mergeCell ref="E3:P3"/>
    <mergeCell ref="E5:G5"/>
    <mergeCell ref="E6:G6"/>
    <mergeCell ref="E9:G9"/>
    <mergeCell ref="C11:D11"/>
    <mergeCell ref="E10:G10"/>
    <mergeCell ref="E11:G11"/>
    <mergeCell ref="E12:G12"/>
    <mergeCell ref="K27:M27"/>
    <mergeCell ref="N27:P27"/>
    <mergeCell ref="K31:M31"/>
    <mergeCell ref="K32:M32"/>
    <mergeCell ref="N31:P31"/>
    <mergeCell ref="N32:P32"/>
    <mergeCell ref="K59:M59"/>
    <mergeCell ref="N59:P59"/>
    <mergeCell ref="E137:G137"/>
    <mergeCell ref="H137:J137"/>
    <mergeCell ref="K137:M137"/>
    <mergeCell ref="N137:P137"/>
    <mergeCell ref="K103:M103"/>
    <mergeCell ref="N103:P103"/>
    <mergeCell ref="E68:G68"/>
    <mergeCell ref="E73:G73"/>
    <mergeCell ref="C138:D138"/>
    <mergeCell ref="E138:G138"/>
    <mergeCell ref="H138:J138"/>
    <mergeCell ref="K138:M138"/>
    <mergeCell ref="N138:P138"/>
    <mergeCell ref="E139:G139"/>
    <mergeCell ref="H139:J139"/>
    <mergeCell ref="K139:M139"/>
    <mergeCell ref="N139:P139"/>
    <mergeCell ref="E147:G147"/>
    <mergeCell ref="H147:J147"/>
    <mergeCell ref="K147:M147"/>
    <mergeCell ref="N147:P147"/>
    <mergeCell ref="E148:G148"/>
    <mergeCell ref="H148:J148"/>
    <mergeCell ref="K148:M148"/>
    <mergeCell ref="N148:P148"/>
    <mergeCell ref="E149:G149"/>
    <mergeCell ref="H149:J149"/>
    <mergeCell ref="K149:M149"/>
    <mergeCell ref="N149:P149"/>
    <mergeCell ref="E150:G150"/>
    <mergeCell ref="H150:J150"/>
    <mergeCell ref="K150:M150"/>
    <mergeCell ref="N150:P150"/>
  </mergeCells>
  <printOptions/>
  <pageMargins left="0.4724409448818898" right="0.3937007874015748" top="0.5511811023622047" bottom="0.15748031496062992" header="0.31496062992125984" footer="0.31496062992125984"/>
  <pageSetup fitToHeight="0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172"/>
  <sheetViews>
    <sheetView view="pageBreakPreview" zoomScale="125" zoomScaleSheetLayoutView="125" workbookViewId="0" topLeftCell="A1">
      <selection activeCell="F139" sqref="F139"/>
    </sheetView>
  </sheetViews>
  <sheetFormatPr defaultColWidth="9.140625" defaultRowHeight="15"/>
  <cols>
    <col min="1" max="1" width="36.00390625" style="5" customWidth="1"/>
    <col min="2" max="2" width="6.8515625" style="13" customWidth="1"/>
    <col min="3" max="3" width="9.8515625" style="4" customWidth="1"/>
    <col min="4" max="4" width="12.140625" style="4" customWidth="1"/>
    <col min="5" max="5" width="11.421875" style="4" customWidth="1"/>
    <col min="6" max="6" width="13.421875" style="4" customWidth="1"/>
    <col min="7" max="7" width="10.421875" style="4" customWidth="1"/>
    <col min="8" max="8" width="12.140625" style="4" customWidth="1"/>
    <col min="9" max="9" width="13.421875" style="4" customWidth="1"/>
    <col min="10" max="10" width="23.8515625" style="4" customWidth="1"/>
    <col min="11" max="11" width="9.140625" style="0" hidden="1" customWidth="1"/>
    <col min="12" max="12" width="9.00390625" style="0" hidden="1" customWidth="1"/>
    <col min="13" max="13" width="9.140625" style="0" hidden="1" customWidth="1"/>
    <col min="14" max="14" width="7.140625" style="0" hidden="1" customWidth="1"/>
    <col min="15" max="15" width="9.140625" style="353" hidden="1" customWidth="1"/>
    <col min="16" max="16" width="7.140625" style="353" hidden="1" customWidth="1"/>
    <col min="17" max="17" width="9.140625" style="0" hidden="1" customWidth="1"/>
    <col min="18" max="18" width="7.140625" style="0" hidden="1" customWidth="1"/>
    <col min="19" max="19" width="9.140625" style="0" hidden="1" customWidth="1"/>
  </cols>
  <sheetData>
    <row r="1" spans="1:19" ht="15" customHeight="1">
      <c r="A1" s="533" t="s">
        <v>670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</row>
    <row r="2" spans="1:19" ht="12" customHeight="1">
      <c r="A2" s="534" t="s">
        <v>671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</row>
    <row r="3" spans="1:20" s="1" customFormat="1" ht="12.75" customHeight="1">
      <c r="A3" s="535" t="s">
        <v>0</v>
      </c>
      <c r="B3" s="554" t="s">
        <v>39</v>
      </c>
      <c r="C3" s="551" t="s">
        <v>41</v>
      </c>
      <c r="D3" s="551" t="s">
        <v>109</v>
      </c>
      <c r="E3" s="538" t="s">
        <v>42</v>
      </c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6"/>
    </row>
    <row r="4" spans="1:20" s="1" customFormat="1" ht="12.75" customHeight="1">
      <c r="A4" s="536"/>
      <c r="B4" s="555"/>
      <c r="C4" s="552"/>
      <c r="D4" s="552"/>
      <c r="E4" s="539" t="s">
        <v>1</v>
      </c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1"/>
      <c r="T4" s="6"/>
    </row>
    <row r="5" spans="1:22" s="1" customFormat="1" ht="41.25" customHeight="1">
      <c r="A5" s="536"/>
      <c r="B5" s="555"/>
      <c r="C5" s="552"/>
      <c r="D5" s="552"/>
      <c r="E5" s="542" t="s">
        <v>8</v>
      </c>
      <c r="F5" s="526" t="s">
        <v>43</v>
      </c>
      <c r="G5" s="527"/>
      <c r="H5" s="528"/>
      <c r="I5" s="529" t="s">
        <v>18</v>
      </c>
      <c r="J5" s="525" t="s">
        <v>40</v>
      </c>
      <c r="K5" s="525"/>
      <c r="L5" s="525"/>
      <c r="M5" s="525"/>
      <c r="N5" s="525"/>
      <c r="O5" s="525"/>
      <c r="P5" s="525"/>
      <c r="Q5" s="525"/>
      <c r="R5" s="525"/>
      <c r="S5" s="525"/>
      <c r="T5" s="29"/>
      <c r="U5" s="27"/>
      <c r="V5" s="27"/>
    </row>
    <row r="6" spans="1:22" s="1" customFormat="1" ht="13.5" customHeight="1">
      <c r="A6" s="536"/>
      <c r="B6" s="555"/>
      <c r="C6" s="552"/>
      <c r="D6" s="552"/>
      <c r="E6" s="543"/>
      <c r="F6" s="538" t="s">
        <v>8</v>
      </c>
      <c r="G6" s="538" t="s">
        <v>13</v>
      </c>
      <c r="H6" s="538" t="s">
        <v>14</v>
      </c>
      <c r="I6" s="529"/>
      <c r="J6" s="525" t="s">
        <v>2</v>
      </c>
      <c r="K6" s="525" t="s">
        <v>1</v>
      </c>
      <c r="L6" s="525"/>
      <c r="M6" s="525"/>
      <c r="N6" s="525"/>
      <c r="O6" s="525"/>
      <c r="P6" s="525"/>
      <c r="Q6" s="525"/>
      <c r="R6" s="525"/>
      <c r="S6" s="525"/>
      <c r="T6" s="29"/>
      <c r="U6" s="27"/>
      <c r="V6" s="27"/>
    </row>
    <row r="7" spans="1:22" s="1" customFormat="1" ht="12" customHeight="1">
      <c r="A7" s="537"/>
      <c r="B7" s="556"/>
      <c r="C7" s="553"/>
      <c r="D7" s="553"/>
      <c r="E7" s="544"/>
      <c r="F7" s="538"/>
      <c r="G7" s="538"/>
      <c r="H7" s="538"/>
      <c r="I7" s="529"/>
      <c r="J7" s="525"/>
      <c r="K7" s="179" t="s">
        <v>15</v>
      </c>
      <c r="L7" s="179" t="s">
        <v>16</v>
      </c>
      <c r="M7" s="179" t="s">
        <v>17</v>
      </c>
      <c r="N7" s="179" t="s">
        <v>17</v>
      </c>
      <c r="O7" s="179" t="s">
        <v>17</v>
      </c>
      <c r="P7" s="179" t="s">
        <v>17</v>
      </c>
      <c r="Q7" s="179" t="s">
        <v>17</v>
      </c>
      <c r="R7" s="179" t="s">
        <v>17</v>
      </c>
      <c r="S7" s="179" t="s">
        <v>17</v>
      </c>
      <c r="T7" s="27"/>
      <c r="U7" s="27"/>
      <c r="V7" s="27"/>
    </row>
    <row r="8" spans="1:22" s="2" customFormat="1" ht="12">
      <c r="A8" s="3">
        <v>1</v>
      </c>
      <c r="B8" s="38" t="s">
        <v>35</v>
      </c>
      <c r="C8" s="86">
        <v>3</v>
      </c>
      <c r="D8" s="87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77" t="s">
        <v>110</v>
      </c>
      <c r="L8" s="77" t="s">
        <v>111</v>
      </c>
      <c r="M8" s="77" t="s">
        <v>258</v>
      </c>
      <c r="N8" s="31" t="s">
        <v>17</v>
      </c>
      <c r="O8" s="31" t="s">
        <v>17</v>
      </c>
      <c r="P8" s="31" t="s">
        <v>17</v>
      </c>
      <c r="Q8" s="31" t="s">
        <v>17</v>
      </c>
      <c r="R8" s="31" t="s">
        <v>17</v>
      </c>
      <c r="S8" s="31" t="s">
        <v>17</v>
      </c>
      <c r="T8" s="30"/>
      <c r="U8" s="30"/>
      <c r="V8" s="30"/>
    </row>
    <row r="9" spans="1:22" s="2" customFormat="1" ht="19.5" customHeight="1">
      <c r="A9" s="100" t="s">
        <v>507</v>
      </c>
      <c r="B9" s="38" t="s">
        <v>32</v>
      </c>
      <c r="C9" s="3" t="s">
        <v>3</v>
      </c>
      <c r="D9" s="3" t="s">
        <v>3</v>
      </c>
      <c r="E9" s="47">
        <f>F9+I9+J9</f>
        <v>398268.67</v>
      </c>
      <c r="F9" s="47">
        <f>G9</f>
        <v>398033.18</v>
      </c>
      <c r="G9" s="54">
        <v>398033.18</v>
      </c>
      <c r="H9" s="47"/>
      <c r="I9" s="54">
        <v>235.49</v>
      </c>
      <c r="J9" s="61">
        <f>K9+L9+M9+N9+Q9+R9+S9</f>
        <v>0</v>
      </c>
      <c r="K9" s="77"/>
      <c r="L9" s="77"/>
      <c r="M9" s="77"/>
      <c r="N9" s="31"/>
      <c r="O9" s="31"/>
      <c r="P9" s="31"/>
      <c r="Q9" s="31"/>
      <c r="R9" s="31"/>
      <c r="S9" s="31"/>
      <c r="T9" s="30"/>
      <c r="U9" s="30"/>
      <c r="V9" s="30"/>
    </row>
    <row r="10" spans="1:22" s="2" customFormat="1" ht="22.5">
      <c r="A10" s="100" t="s">
        <v>506</v>
      </c>
      <c r="B10" s="38" t="s">
        <v>69</v>
      </c>
      <c r="C10" s="3" t="s">
        <v>3</v>
      </c>
      <c r="D10" s="3" t="s">
        <v>3</v>
      </c>
      <c r="E10" s="47">
        <f>F10+I10+J10</f>
        <v>0</v>
      </c>
      <c r="F10" s="47">
        <f>H10</f>
        <v>0</v>
      </c>
      <c r="G10" s="47"/>
      <c r="H10" s="54"/>
      <c r="I10" s="54"/>
      <c r="J10" s="61">
        <f>K10+L10+M10+N10+Q10+R10+S10</f>
        <v>0</v>
      </c>
      <c r="K10" s="77"/>
      <c r="L10" s="77"/>
      <c r="M10" s="77"/>
      <c r="N10" s="31"/>
      <c r="O10" s="31"/>
      <c r="P10" s="31"/>
      <c r="Q10" s="31"/>
      <c r="R10" s="31"/>
      <c r="S10" s="31"/>
      <c r="T10" s="30"/>
      <c r="U10" s="30"/>
      <c r="V10" s="30"/>
    </row>
    <row r="11" spans="1:22" s="1" customFormat="1" ht="14.25" customHeight="1">
      <c r="A11" s="14" t="s">
        <v>70</v>
      </c>
      <c r="B11" s="15" t="s">
        <v>71</v>
      </c>
      <c r="C11" s="557" t="s">
        <v>3</v>
      </c>
      <c r="D11" s="558"/>
      <c r="E11" s="17">
        <f>F11+I11+J11</f>
        <v>34371600</v>
      </c>
      <c r="F11" s="17">
        <f>H11</f>
        <v>34167200</v>
      </c>
      <c r="G11" s="17" t="s">
        <v>3</v>
      </c>
      <c r="H11" s="17">
        <f>H17+H45</f>
        <v>34167200</v>
      </c>
      <c r="I11" s="17">
        <f>I12+I17+I23+I28+I36+I33+I45</f>
        <v>204400</v>
      </c>
      <c r="J11" s="17">
        <f>J28+J33</f>
        <v>0</v>
      </c>
      <c r="K11" s="17">
        <f aca="true" t="shared" si="0" ref="K11:S11">K28+K33</f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27"/>
      <c r="U11" s="27"/>
      <c r="V11" s="27"/>
    </row>
    <row r="12" spans="1:22" s="1" customFormat="1" ht="19.5" customHeight="1">
      <c r="A12" s="7" t="s">
        <v>167</v>
      </c>
      <c r="B12" s="10" t="s">
        <v>72</v>
      </c>
      <c r="C12" s="102">
        <v>120</v>
      </c>
      <c r="D12" s="102"/>
      <c r="E12" s="20">
        <f>E14+E15+E16</f>
        <v>0</v>
      </c>
      <c r="F12" s="20" t="str">
        <f>H12</f>
        <v>Х</v>
      </c>
      <c r="G12" s="20" t="s">
        <v>3</v>
      </c>
      <c r="H12" s="20" t="s">
        <v>3</v>
      </c>
      <c r="I12" s="20">
        <f>I14+I15+I16</f>
        <v>0</v>
      </c>
      <c r="J12" s="20" t="s">
        <v>3</v>
      </c>
      <c r="K12" s="20" t="s">
        <v>3</v>
      </c>
      <c r="L12" s="20" t="s">
        <v>3</v>
      </c>
      <c r="M12" s="20" t="s">
        <v>3</v>
      </c>
      <c r="N12" s="20" t="s">
        <v>3</v>
      </c>
      <c r="O12" s="20" t="s">
        <v>3</v>
      </c>
      <c r="P12" s="20" t="s">
        <v>3</v>
      </c>
      <c r="Q12" s="20" t="s">
        <v>3</v>
      </c>
      <c r="R12" s="20" t="s">
        <v>3</v>
      </c>
      <c r="S12" s="20" t="s">
        <v>3</v>
      </c>
      <c r="T12" s="27"/>
      <c r="U12" s="27"/>
      <c r="V12" s="27"/>
    </row>
    <row r="13" spans="1:22" s="1" customFormat="1" ht="11.25" customHeight="1" hidden="1">
      <c r="A13" s="16" t="s">
        <v>1</v>
      </c>
      <c r="B13" s="45"/>
      <c r="C13" s="531"/>
      <c r="D13" s="532"/>
      <c r="E13" s="47"/>
      <c r="F13" s="47"/>
      <c r="G13" s="47"/>
      <c r="H13" s="47"/>
      <c r="I13" s="47"/>
      <c r="J13" s="47"/>
      <c r="K13" s="48"/>
      <c r="L13" s="48"/>
      <c r="M13" s="48"/>
      <c r="N13" s="19"/>
      <c r="O13" s="19"/>
      <c r="P13" s="19"/>
      <c r="Q13" s="19"/>
      <c r="R13" s="19"/>
      <c r="S13" s="19"/>
      <c r="T13" s="27"/>
      <c r="U13" s="27"/>
      <c r="V13" s="27"/>
    </row>
    <row r="14" spans="1:22" s="34" customFormat="1" ht="15" customHeight="1" hidden="1">
      <c r="A14" s="16" t="s">
        <v>168</v>
      </c>
      <c r="B14" s="45" t="s">
        <v>73</v>
      </c>
      <c r="C14" s="101"/>
      <c r="D14" s="46">
        <v>121</v>
      </c>
      <c r="E14" s="52">
        <f>I14</f>
        <v>0</v>
      </c>
      <c r="F14" s="52" t="str">
        <f>H14</f>
        <v>Х</v>
      </c>
      <c r="G14" s="52" t="s">
        <v>3</v>
      </c>
      <c r="H14" s="52" t="s">
        <v>3</v>
      </c>
      <c r="I14" s="53"/>
      <c r="J14" s="52" t="s">
        <v>3</v>
      </c>
      <c r="K14" s="52" t="s">
        <v>3</v>
      </c>
      <c r="L14" s="52" t="s">
        <v>3</v>
      </c>
      <c r="M14" s="52" t="s">
        <v>3</v>
      </c>
      <c r="N14" s="52" t="s">
        <v>3</v>
      </c>
      <c r="O14" s="52" t="s">
        <v>3</v>
      </c>
      <c r="P14" s="52" t="s">
        <v>3</v>
      </c>
      <c r="Q14" s="52" t="s">
        <v>3</v>
      </c>
      <c r="R14" s="52" t="s">
        <v>3</v>
      </c>
      <c r="S14" s="52" t="s">
        <v>3</v>
      </c>
      <c r="T14" s="33"/>
      <c r="U14" s="33"/>
      <c r="V14" s="33"/>
    </row>
    <row r="15" spans="1:22" s="34" customFormat="1" ht="15" customHeight="1" hidden="1">
      <c r="A15" s="16" t="s">
        <v>169</v>
      </c>
      <c r="B15" s="45" t="s">
        <v>119</v>
      </c>
      <c r="C15" s="101"/>
      <c r="D15" s="46">
        <v>122</v>
      </c>
      <c r="E15" s="52">
        <f>I15</f>
        <v>0</v>
      </c>
      <c r="F15" s="52" t="str">
        <f>H15</f>
        <v>Х</v>
      </c>
      <c r="G15" s="52" t="s">
        <v>3</v>
      </c>
      <c r="H15" s="52" t="s">
        <v>3</v>
      </c>
      <c r="I15" s="53"/>
      <c r="J15" s="52" t="s">
        <v>3</v>
      </c>
      <c r="K15" s="52" t="s">
        <v>3</v>
      </c>
      <c r="L15" s="52" t="s">
        <v>3</v>
      </c>
      <c r="M15" s="52" t="s">
        <v>3</v>
      </c>
      <c r="N15" s="52" t="s">
        <v>3</v>
      </c>
      <c r="O15" s="52" t="s">
        <v>3</v>
      </c>
      <c r="P15" s="52" t="s">
        <v>3</v>
      </c>
      <c r="Q15" s="52" t="s">
        <v>3</v>
      </c>
      <c r="R15" s="52" t="s">
        <v>3</v>
      </c>
      <c r="S15" s="52" t="s">
        <v>3</v>
      </c>
      <c r="T15" s="33"/>
      <c r="U15" s="33"/>
      <c r="V15" s="33"/>
    </row>
    <row r="16" spans="1:22" s="34" customFormat="1" ht="15" customHeight="1" hidden="1">
      <c r="A16" s="16" t="s">
        <v>170</v>
      </c>
      <c r="B16" s="45" t="s">
        <v>120</v>
      </c>
      <c r="C16" s="101"/>
      <c r="D16" s="46">
        <v>129</v>
      </c>
      <c r="E16" s="52">
        <f>I16</f>
        <v>0</v>
      </c>
      <c r="F16" s="52" t="str">
        <f>H16</f>
        <v>Х</v>
      </c>
      <c r="G16" s="52" t="s">
        <v>3</v>
      </c>
      <c r="H16" s="52" t="s">
        <v>3</v>
      </c>
      <c r="I16" s="53"/>
      <c r="J16" s="52" t="s">
        <v>3</v>
      </c>
      <c r="K16" s="52" t="s">
        <v>3</v>
      </c>
      <c r="L16" s="52" t="s">
        <v>3</v>
      </c>
      <c r="M16" s="52" t="s">
        <v>3</v>
      </c>
      <c r="N16" s="52" t="s">
        <v>3</v>
      </c>
      <c r="O16" s="52" t="s">
        <v>3</v>
      </c>
      <c r="P16" s="52" t="s">
        <v>3</v>
      </c>
      <c r="Q16" s="52" t="s">
        <v>3</v>
      </c>
      <c r="R16" s="52" t="s">
        <v>3</v>
      </c>
      <c r="S16" s="52" t="s">
        <v>3</v>
      </c>
      <c r="T16" s="33"/>
      <c r="U16" s="33"/>
      <c r="V16" s="33"/>
    </row>
    <row r="17" spans="1:22" s="1" customFormat="1" ht="31.5" customHeight="1">
      <c r="A17" s="49" t="s">
        <v>112</v>
      </c>
      <c r="B17" s="50" t="s">
        <v>74</v>
      </c>
      <c r="C17" s="58">
        <v>130</v>
      </c>
      <c r="D17" s="58"/>
      <c r="E17" s="52">
        <f>E18+E19+E20+E21+E22</f>
        <v>34371600</v>
      </c>
      <c r="F17" s="52">
        <f>F18</f>
        <v>34167200</v>
      </c>
      <c r="G17" s="52" t="s">
        <v>3</v>
      </c>
      <c r="H17" s="52">
        <f>H18</f>
        <v>34167200</v>
      </c>
      <c r="I17" s="52">
        <f>I19+I20+I21+I22</f>
        <v>204400</v>
      </c>
      <c r="J17" s="52" t="s">
        <v>3</v>
      </c>
      <c r="K17" s="52" t="s">
        <v>3</v>
      </c>
      <c r="L17" s="52" t="s">
        <v>3</v>
      </c>
      <c r="M17" s="52" t="s">
        <v>3</v>
      </c>
      <c r="N17" s="20" t="s">
        <v>3</v>
      </c>
      <c r="O17" s="20" t="s">
        <v>3</v>
      </c>
      <c r="P17" s="20" t="s">
        <v>3</v>
      </c>
      <c r="Q17" s="20" t="s">
        <v>3</v>
      </c>
      <c r="R17" s="20" t="s">
        <v>3</v>
      </c>
      <c r="S17" s="20" t="s">
        <v>3</v>
      </c>
      <c r="T17" s="27"/>
      <c r="U17" s="27"/>
      <c r="V17" s="27"/>
    </row>
    <row r="18" spans="1:22" s="1" customFormat="1" ht="33" customHeight="1">
      <c r="A18" s="16" t="s">
        <v>171</v>
      </c>
      <c r="B18" s="78" t="s">
        <v>75</v>
      </c>
      <c r="C18" s="105"/>
      <c r="D18" s="60">
        <v>131</v>
      </c>
      <c r="E18" s="47">
        <f>F18</f>
        <v>34167200</v>
      </c>
      <c r="F18" s="47">
        <f>H18</f>
        <v>34167200</v>
      </c>
      <c r="G18" s="47" t="s">
        <v>3</v>
      </c>
      <c r="H18" s="54">
        <v>34167200</v>
      </c>
      <c r="I18" s="47" t="s">
        <v>3</v>
      </c>
      <c r="J18" s="47" t="s">
        <v>3</v>
      </c>
      <c r="K18" s="47" t="s">
        <v>3</v>
      </c>
      <c r="L18" s="47" t="s">
        <v>3</v>
      </c>
      <c r="M18" s="47" t="s">
        <v>3</v>
      </c>
      <c r="N18" s="18" t="s">
        <v>3</v>
      </c>
      <c r="O18" s="18" t="s">
        <v>3</v>
      </c>
      <c r="P18" s="18" t="s">
        <v>3</v>
      </c>
      <c r="Q18" s="18" t="s">
        <v>3</v>
      </c>
      <c r="R18" s="18" t="s">
        <v>3</v>
      </c>
      <c r="S18" s="18" t="s">
        <v>3</v>
      </c>
      <c r="T18" s="27"/>
      <c r="U18" s="27"/>
      <c r="V18" s="27"/>
    </row>
    <row r="19" spans="1:22" s="1" customFormat="1" ht="13.5" customHeight="1">
      <c r="A19" s="16" t="s">
        <v>45</v>
      </c>
      <c r="B19" s="78" t="s">
        <v>76</v>
      </c>
      <c r="C19" s="105"/>
      <c r="D19" s="60">
        <v>131</v>
      </c>
      <c r="E19" s="47">
        <f>I19</f>
        <v>204400</v>
      </c>
      <c r="F19" s="47" t="s">
        <v>3</v>
      </c>
      <c r="G19" s="47" t="s">
        <v>3</v>
      </c>
      <c r="H19" s="47" t="s">
        <v>3</v>
      </c>
      <c r="I19" s="54">
        <v>204400</v>
      </c>
      <c r="J19" s="47" t="s">
        <v>3</v>
      </c>
      <c r="K19" s="47" t="s">
        <v>3</v>
      </c>
      <c r="L19" s="47" t="s">
        <v>3</v>
      </c>
      <c r="M19" s="47" t="s">
        <v>3</v>
      </c>
      <c r="N19" s="18" t="s">
        <v>3</v>
      </c>
      <c r="O19" s="18" t="s">
        <v>3</v>
      </c>
      <c r="P19" s="18" t="s">
        <v>3</v>
      </c>
      <c r="Q19" s="18" t="s">
        <v>3</v>
      </c>
      <c r="R19" s="18" t="s">
        <v>3</v>
      </c>
      <c r="S19" s="18" t="s">
        <v>3</v>
      </c>
      <c r="T19" s="27"/>
      <c r="U19" s="27"/>
      <c r="V19" s="27"/>
    </row>
    <row r="20" spans="1:22" s="1" customFormat="1" ht="18.75" customHeight="1" hidden="1">
      <c r="A20" s="16" t="s">
        <v>113</v>
      </c>
      <c r="B20" s="78" t="s">
        <v>114</v>
      </c>
      <c r="C20" s="105"/>
      <c r="D20" s="46">
        <v>134</v>
      </c>
      <c r="E20" s="47">
        <f aca="true" t="shared" si="1" ref="E20:E32">I20</f>
        <v>0</v>
      </c>
      <c r="F20" s="47" t="s">
        <v>3</v>
      </c>
      <c r="G20" s="47" t="s">
        <v>3</v>
      </c>
      <c r="H20" s="47" t="s">
        <v>3</v>
      </c>
      <c r="I20" s="54"/>
      <c r="J20" s="47" t="s">
        <v>3</v>
      </c>
      <c r="K20" s="47" t="s">
        <v>3</v>
      </c>
      <c r="L20" s="47" t="s">
        <v>3</v>
      </c>
      <c r="M20" s="47" t="s">
        <v>3</v>
      </c>
      <c r="N20" s="18" t="s">
        <v>3</v>
      </c>
      <c r="O20" s="18" t="s">
        <v>3</v>
      </c>
      <c r="P20" s="18" t="s">
        <v>3</v>
      </c>
      <c r="Q20" s="18" t="s">
        <v>3</v>
      </c>
      <c r="R20" s="18" t="s">
        <v>3</v>
      </c>
      <c r="S20" s="18" t="s">
        <v>3</v>
      </c>
      <c r="T20" s="27"/>
      <c r="U20" s="27"/>
      <c r="V20" s="27"/>
    </row>
    <row r="21" spans="1:22" s="1" customFormat="1" ht="18" customHeight="1" hidden="1">
      <c r="A21" s="16" t="s">
        <v>115</v>
      </c>
      <c r="B21" s="78" t="s">
        <v>117</v>
      </c>
      <c r="C21" s="105"/>
      <c r="D21" s="46">
        <v>135</v>
      </c>
      <c r="E21" s="47">
        <f t="shared" si="1"/>
        <v>0</v>
      </c>
      <c r="F21" s="47" t="s">
        <v>3</v>
      </c>
      <c r="G21" s="47" t="s">
        <v>3</v>
      </c>
      <c r="H21" s="47" t="s">
        <v>3</v>
      </c>
      <c r="I21" s="54"/>
      <c r="J21" s="47" t="s">
        <v>3</v>
      </c>
      <c r="K21" s="47" t="s">
        <v>3</v>
      </c>
      <c r="L21" s="47" t="s">
        <v>3</v>
      </c>
      <c r="M21" s="47" t="s">
        <v>3</v>
      </c>
      <c r="N21" s="18" t="s">
        <v>3</v>
      </c>
      <c r="O21" s="18" t="s">
        <v>3</v>
      </c>
      <c r="P21" s="18" t="s">
        <v>3</v>
      </c>
      <c r="Q21" s="18" t="s">
        <v>3</v>
      </c>
      <c r="R21" s="18" t="s">
        <v>3</v>
      </c>
      <c r="S21" s="18" t="s">
        <v>3</v>
      </c>
      <c r="T21" s="27"/>
      <c r="U21" s="27"/>
      <c r="V21" s="27"/>
    </row>
    <row r="22" spans="1:22" s="1" customFormat="1" ht="27" customHeight="1" hidden="1">
      <c r="A22" s="16" t="s">
        <v>116</v>
      </c>
      <c r="B22" s="78" t="s">
        <v>118</v>
      </c>
      <c r="C22" s="101"/>
      <c r="D22" s="46">
        <v>136</v>
      </c>
      <c r="E22" s="47">
        <f t="shared" si="1"/>
        <v>0</v>
      </c>
      <c r="F22" s="47" t="s">
        <v>3</v>
      </c>
      <c r="G22" s="47" t="s">
        <v>3</v>
      </c>
      <c r="H22" s="47" t="s">
        <v>3</v>
      </c>
      <c r="I22" s="54"/>
      <c r="J22" s="47" t="s">
        <v>3</v>
      </c>
      <c r="K22" s="47" t="s">
        <v>3</v>
      </c>
      <c r="L22" s="47" t="s">
        <v>3</v>
      </c>
      <c r="M22" s="47" t="s">
        <v>3</v>
      </c>
      <c r="N22" s="18" t="s">
        <v>3</v>
      </c>
      <c r="O22" s="18" t="s">
        <v>3</v>
      </c>
      <c r="P22" s="18" t="s">
        <v>3</v>
      </c>
      <c r="Q22" s="18" t="s">
        <v>3</v>
      </c>
      <c r="R22" s="18" t="s">
        <v>3</v>
      </c>
      <c r="S22" s="18" t="s">
        <v>3</v>
      </c>
      <c r="T22" s="27"/>
      <c r="U22" s="27"/>
      <c r="V22" s="27"/>
    </row>
    <row r="23" spans="1:22" s="1" customFormat="1" ht="21" customHeight="1">
      <c r="A23" s="49" t="s">
        <v>77</v>
      </c>
      <c r="B23" s="50" t="s">
        <v>78</v>
      </c>
      <c r="C23" s="51">
        <v>140</v>
      </c>
      <c r="D23" s="104"/>
      <c r="E23" s="52">
        <f>E24+E25+E26+E27</f>
        <v>0</v>
      </c>
      <c r="F23" s="52" t="str">
        <f>H23</f>
        <v>Х</v>
      </c>
      <c r="G23" s="52" t="s">
        <v>3</v>
      </c>
      <c r="H23" s="52" t="s">
        <v>3</v>
      </c>
      <c r="I23" s="52">
        <f>I24+I25+I26+I27</f>
        <v>0</v>
      </c>
      <c r="J23" s="52" t="s">
        <v>3</v>
      </c>
      <c r="K23" s="52" t="s">
        <v>3</v>
      </c>
      <c r="L23" s="52" t="s">
        <v>3</v>
      </c>
      <c r="M23" s="52" t="s">
        <v>3</v>
      </c>
      <c r="N23" s="20" t="s">
        <v>3</v>
      </c>
      <c r="O23" s="20" t="s">
        <v>3</v>
      </c>
      <c r="P23" s="20" t="s">
        <v>3</v>
      </c>
      <c r="Q23" s="20" t="s">
        <v>3</v>
      </c>
      <c r="R23" s="20" t="s">
        <v>3</v>
      </c>
      <c r="S23" s="20" t="s">
        <v>3</v>
      </c>
      <c r="T23" s="27"/>
      <c r="U23" s="27"/>
      <c r="V23" s="27"/>
    </row>
    <row r="24" spans="1:22" s="1" customFormat="1" ht="45.75" hidden="1">
      <c r="A24" s="16" t="s">
        <v>172</v>
      </c>
      <c r="B24" s="78" t="s">
        <v>79</v>
      </c>
      <c r="C24" s="101"/>
      <c r="D24" s="46">
        <v>141</v>
      </c>
      <c r="E24" s="47">
        <f t="shared" si="1"/>
        <v>0</v>
      </c>
      <c r="F24" s="47" t="s">
        <v>3</v>
      </c>
      <c r="G24" s="47" t="s">
        <v>3</v>
      </c>
      <c r="H24" s="47" t="s">
        <v>3</v>
      </c>
      <c r="I24" s="53"/>
      <c r="J24" s="47" t="s">
        <v>3</v>
      </c>
      <c r="K24" s="47" t="s">
        <v>3</v>
      </c>
      <c r="L24" s="47" t="s">
        <v>3</v>
      </c>
      <c r="M24" s="47" t="s">
        <v>3</v>
      </c>
      <c r="N24" s="18" t="s">
        <v>3</v>
      </c>
      <c r="O24" s="18" t="s">
        <v>3</v>
      </c>
      <c r="P24" s="18" t="s">
        <v>3</v>
      </c>
      <c r="Q24" s="18" t="s">
        <v>3</v>
      </c>
      <c r="R24" s="18" t="s">
        <v>3</v>
      </c>
      <c r="S24" s="18" t="s">
        <v>3</v>
      </c>
      <c r="T24" s="27"/>
      <c r="U24" s="27"/>
      <c r="V24" s="27"/>
    </row>
    <row r="25" spans="1:22" s="1" customFormat="1" ht="22.5" hidden="1">
      <c r="A25" s="16" t="s">
        <v>173</v>
      </c>
      <c r="B25" s="78" t="s">
        <v>121</v>
      </c>
      <c r="C25" s="101"/>
      <c r="D25" s="46">
        <v>142</v>
      </c>
      <c r="E25" s="47">
        <f>I25</f>
        <v>0</v>
      </c>
      <c r="F25" s="47" t="s">
        <v>3</v>
      </c>
      <c r="G25" s="47" t="s">
        <v>3</v>
      </c>
      <c r="H25" s="47" t="s">
        <v>3</v>
      </c>
      <c r="I25" s="53"/>
      <c r="J25" s="47" t="s">
        <v>3</v>
      </c>
      <c r="K25" s="47" t="s">
        <v>3</v>
      </c>
      <c r="L25" s="47" t="s">
        <v>3</v>
      </c>
      <c r="M25" s="47" t="s">
        <v>3</v>
      </c>
      <c r="N25" s="18" t="s">
        <v>3</v>
      </c>
      <c r="O25" s="18" t="s">
        <v>3</v>
      </c>
      <c r="P25" s="18" t="s">
        <v>3</v>
      </c>
      <c r="Q25" s="18" t="s">
        <v>3</v>
      </c>
      <c r="R25" s="18" t="s">
        <v>3</v>
      </c>
      <c r="S25" s="18" t="s">
        <v>3</v>
      </c>
      <c r="T25" s="27"/>
      <c r="U25" s="27"/>
      <c r="V25" s="27"/>
    </row>
    <row r="26" spans="1:22" s="1" customFormat="1" ht="12.75" hidden="1">
      <c r="A26" s="16" t="s">
        <v>174</v>
      </c>
      <c r="B26" s="78" t="s">
        <v>122</v>
      </c>
      <c r="C26" s="101"/>
      <c r="D26" s="46">
        <v>143</v>
      </c>
      <c r="E26" s="47">
        <f t="shared" si="1"/>
        <v>0</v>
      </c>
      <c r="F26" s="47" t="s">
        <v>3</v>
      </c>
      <c r="G26" s="47" t="s">
        <v>3</v>
      </c>
      <c r="H26" s="47" t="s">
        <v>3</v>
      </c>
      <c r="I26" s="53"/>
      <c r="J26" s="47" t="s">
        <v>3</v>
      </c>
      <c r="K26" s="47" t="s">
        <v>3</v>
      </c>
      <c r="L26" s="47" t="s">
        <v>3</v>
      </c>
      <c r="M26" s="47" t="s">
        <v>3</v>
      </c>
      <c r="N26" s="18" t="s">
        <v>3</v>
      </c>
      <c r="O26" s="18" t="s">
        <v>3</v>
      </c>
      <c r="P26" s="18" t="s">
        <v>3</v>
      </c>
      <c r="Q26" s="18" t="s">
        <v>3</v>
      </c>
      <c r="R26" s="18" t="s">
        <v>3</v>
      </c>
      <c r="S26" s="18" t="s">
        <v>3</v>
      </c>
      <c r="T26" s="27"/>
      <c r="U26" s="27"/>
      <c r="V26" s="27"/>
    </row>
    <row r="27" spans="1:20" s="1" customFormat="1" ht="22.5" hidden="1">
      <c r="A27" s="16" t="s">
        <v>580</v>
      </c>
      <c r="B27" s="78" t="s">
        <v>581</v>
      </c>
      <c r="C27" s="101"/>
      <c r="D27" s="46">
        <v>145</v>
      </c>
      <c r="E27" s="47">
        <f>I27</f>
        <v>0</v>
      </c>
      <c r="F27" s="47" t="s">
        <v>3</v>
      </c>
      <c r="G27" s="47" t="s">
        <v>3</v>
      </c>
      <c r="H27" s="47" t="s">
        <v>3</v>
      </c>
      <c r="I27" s="53"/>
      <c r="J27" s="47" t="s">
        <v>3</v>
      </c>
      <c r="K27" s="47" t="s">
        <v>3</v>
      </c>
      <c r="L27" s="47" t="s">
        <v>3</v>
      </c>
      <c r="M27" s="47" t="s">
        <v>3</v>
      </c>
      <c r="N27" s="47" t="s">
        <v>3</v>
      </c>
      <c r="O27" s="47" t="s">
        <v>3</v>
      </c>
      <c r="P27" s="18" t="s">
        <v>3</v>
      </c>
      <c r="Q27" s="18" t="s">
        <v>3</v>
      </c>
      <c r="R27" s="18" t="s">
        <v>3</v>
      </c>
      <c r="S27" s="18" t="s">
        <v>3</v>
      </c>
      <c r="T27" s="27"/>
    </row>
    <row r="28" spans="1:22" s="1" customFormat="1" ht="12.75" hidden="1">
      <c r="A28" s="49" t="s">
        <v>80</v>
      </c>
      <c r="B28" s="50" t="s">
        <v>81</v>
      </c>
      <c r="C28" s="58">
        <v>150</v>
      </c>
      <c r="D28" s="58"/>
      <c r="E28" s="52">
        <f>E30+E31+E32</f>
        <v>0</v>
      </c>
      <c r="F28" s="52" t="str">
        <f>H28</f>
        <v>Х</v>
      </c>
      <c r="G28" s="52" t="s">
        <v>3</v>
      </c>
      <c r="H28" s="52" t="s">
        <v>3</v>
      </c>
      <c r="I28" s="52">
        <f>I32+I31+I30</f>
        <v>0</v>
      </c>
      <c r="J28" s="52">
        <f>J31</f>
        <v>0</v>
      </c>
      <c r="K28" s="52">
        <f aca="true" t="shared" si="2" ref="K28:S28">K31</f>
        <v>0</v>
      </c>
      <c r="L28" s="52">
        <f t="shared" si="2"/>
        <v>0</v>
      </c>
      <c r="M28" s="52">
        <f t="shared" si="2"/>
        <v>0</v>
      </c>
      <c r="N28" s="52">
        <f t="shared" si="2"/>
        <v>0</v>
      </c>
      <c r="O28" s="52">
        <f>O31</f>
        <v>0</v>
      </c>
      <c r="P28" s="52">
        <f>P31</f>
        <v>0</v>
      </c>
      <c r="Q28" s="52">
        <f t="shared" si="2"/>
        <v>0</v>
      </c>
      <c r="R28" s="52">
        <f t="shared" si="2"/>
        <v>0</v>
      </c>
      <c r="S28" s="52">
        <f t="shared" si="2"/>
        <v>0</v>
      </c>
      <c r="T28" s="27"/>
      <c r="U28" s="27"/>
      <c r="V28" s="27"/>
    </row>
    <row r="29" spans="1:22" s="1" customFormat="1" ht="12.75" hidden="1">
      <c r="A29" s="16" t="s">
        <v>1</v>
      </c>
      <c r="B29" s="45"/>
      <c r="C29" s="531"/>
      <c r="D29" s="53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27"/>
      <c r="U29" s="27"/>
      <c r="V29" s="27"/>
    </row>
    <row r="30" spans="1:22" s="1" customFormat="1" ht="34.5" hidden="1">
      <c r="A30" s="16" t="s">
        <v>458</v>
      </c>
      <c r="B30" s="45" t="s">
        <v>123</v>
      </c>
      <c r="C30" s="46"/>
      <c r="D30" s="60">
        <v>151</v>
      </c>
      <c r="E30" s="61">
        <f>I30</f>
        <v>0</v>
      </c>
      <c r="F30" s="61" t="s">
        <v>3</v>
      </c>
      <c r="G30" s="61" t="s">
        <v>3</v>
      </c>
      <c r="H30" s="61" t="s">
        <v>3</v>
      </c>
      <c r="I30" s="53"/>
      <c r="J30" s="47" t="s">
        <v>3</v>
      </c>
      <c r="K30" s="47" t="s">
        <v>3</v>
      </c>
      <c r="L30" s="47" t="s">
        <v>3</v>
      </c>
      <c r="M30" s="47" t="s">
        <v>3</v>
      </c>
      <c r="N30" s="18" t="s">
        <v>3</v>
      </c>
      <c r="O30" s="18" t="s">
        <v>3</v>
      </c>
      <c r="P30" s="18" t="s">
        <v>3</v>
      </c>
      <c r="Q30" s="18" t="s">
        <v>3</v>
      </c>
      <c r="R30" s="18" t="s">
        <v>3</v>
      </c>
      <c r="S30" s="18" t="s">
        <v>3</v>
      </c>
      <c r="T30" s="27"/>
      <c r="U30" s="27"/>
      <c r="V30" s="27"/>
    </row>
    <row r="31" spans="1:22" s="80" customFormat="1" ht="45.75" hidden="1">
      <c r="A31" s="16" t="s">
        <v>175</v>
      </c>
      <c r="B31" s="78" t="s">
        <v>124</v>
      </c>
      <c r="C31" s="101"/>
      <c r="D31" s="60">
        <v>152</v>
      </c>
      <c r="E31" s="61">
        <f>I31+J31</f>
        <v>0</v>
      </c>
      <c r="F31" s="61" t="s">
        <v>3</v>
      </c>
      <c r="G31" s="61" t="s">
        <v>3</v>
      </c>
      <c r="H31" s="61" t="s">
        <v>3</v>
      </c>
      <c r="I31" s="53"/>
      <c r="J31" s="61">
        <f>K31+L31+M31+N31+O31+P31+Q31+R31+S31</f>
        <v>0</v>
      </c>
      <c r="K31" s="54"/>
      <c r="L31" s="54"/>
      <c r="M31" s="54"/>
      <c r="N31" s="95"/>
      <c r="O31" s="95"/>
      <c r="P31" s="95"/>
      <c r="Q31" s="95"/>
      <c r="R31" s="95"/>
      <c r="S31" s="95"/>
      <c r="T31" s="79"/>
      <c r="U31" s="79"/>
      <c r="V31" s="79"/>
    </row>
    <row r="32" spans="1:22" s="80" customFormat="1" ht="45.75" hidden="1">
      <c r="A32" s="16" t="s">
        <v>176</v>
      </c>
      <c r="B32" s="78" t="s">
        <v>457</v>
      </c>
      <c r="C32" s="101"/>
      <c r="D32" s="60">
        <v>155</v>
      </c>
      <c r="E32" s="47">
        <f t="shared" si="1"/>
        <v>0</v>
      </c>
      <c r="F32" s="47" t="s">
        <v>3</v>
      </c>
      <c r="G32" s="47" t="s">
        <v>3</v>
      </c>
      <c r="H32" s="47" t="s">
        <v>3</v>
      </c>
      <c r="I32" s="53"/>
      <c r="J32" s="47" t="s">
        <v>3</v>
      </c>
      <c r="K32" s="47" t="s">
        <v>3</v>
      </c>
      <c r="L32" s="47" t="s">
        <v>3</v>
      </c>
      <c r="M32" s="47" t="s">
        <v>3</v>
      </c>
      <c r="N32" s="18" t="s">
        <v>3</v>
      </c>
      <c r="O32" s="18" t="s">
        <v>3</v>
      </c>
      <c r="P32" s="18" t="s">
        <v>3</v>
      </c>
      <c r="Q32" s="18" t="s">
        <v>3</v>
      </c>
      <c r="R32" s="18" t="s">
        <v>3</v>
      </c>
      <c r="S32" s="18" t="s">
        <v>3</v>
      </c>
      <c r="T32" s="79"/>
      <c r="U32" s="79"/>
      <c r="V32" s="79"/>
    </row>
    <row r="33" spans="1:22" s="1" customFormat="1" ht="12.75" customHeight="1">
      <c r="A33" s="49" t="s">
        <v>177</v>
      </c>
      <c r="B33" s="50" t="s">
        <v>82</v>
      </c>
      <c r="C33" s="58">
        <v>180</v>
      </c>
      <c r="D33" s="103"/>
      <c r="E33" s="52">
        <f>E34+E35</f>
        <v>0</v>
      </c>
      <c r="F33" s="52" t="str">
        <f>H33</f>
        <v>Х</v>
      </c>
      <c r="G33" s="52" t="s">
        <v>3</v>
      </c>
      <c r="H33" s="52" t="s">
        <v>3</v>
      </c>
      <c r="I33" s="52">
        <f>I35</f>
        <v>0</v>
      </c>
      <c r="J33" s="52">
        <f>J34</f>
        <v>0</v>
      </c>
      <c r="K33" s="52">
        <f>K34</f>
        <v>0</v>
      </c>
      <c r="L33" s="52">
        <f aca="true" t="shared" si="3" ref="L33:S33">L34</f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52">
        <f t="shared" si="3"/>
        <v>0</v>
      </c>
      <c r="S33" s="52">
        <f t="shared" si="3"/>
        <v>0</v>
      </c>
      <c r="T33" s="27"/>
      <c r="U33" s="27"/>
      <c r="V33" s="27"/>
    </row>
    <row r="34" spans="1:22" s="80" customFormat="1" ht="12.75" hidden="1">
      <c r="A34" s="16"/>
      <c r="B34" s="78" t="s">
        <v>83</v>
      </c>
      <c r="C34" s="101"/>
      <c r="D34" s="60"/>
      <c r="E34" s="47">
        <f>J34</f>
        <v>0</v>
      </c>
      <c r="F34" s="47" t="s">
        <v>3</v>
      </c>
      <c r="G34" s="47" t="s">
        <v>3</v>
      </c>
      <c r="H34" s="47" t="s">
        <v>3</v>
      </c>
      <c r="I34" s="54"/>
      <c r="J34" s="61">
        <f>K34+L34+M34+N34+Q34+R34+S34</f>
        <v>0</v>
      </c>
      <c r="K34" s="53"/>
      <c r="L34" s="53"/>
      <c r="M34" s="53"/>
      <c r="N34" s="24"/>
      <c r="O34" s="24"/>
      <c r="P34" s="24"/>
      <c r="Q34" s="24"/>
      <c r="R34" s="24"/>
      <c r="S34" s="24"/>
      <c r="T34" s="79"/>
      <c r="U34" s="79"/>
      <c r="V34" s="79"/>
    </row>
    <row r="35" spans="1:22" s="1" customFormat="1" ht="12.75" hidden="1">
      <c r="A35" s="16"/>
      <c r="B35" s="45" t="s">
        <v>178</v>
      </c>
      <c r="C35" s="101"/>
      <c r="D35" s="60"/>
      <c r="E35" s="47">
        <f>I35</f>
        <v>0</v>
      </c>
      <c r="F35" s="47" t="str">
        <f>H35</f>
        <v>Х</v>
      </c>
      <c r="G35" s="47" t="s">
        <v>3</v>
      </c>
      <c r="H35" s="47" t="s">
        <v>3</v>
      </c>
      <c r="I35" s="53"/>
      <c r="J35" s="47" t="s">
        <v>3</v>
      </c>
      <c r="K35" s="47" t="s">
        <v>3</v>
      </c>
      <c r="L35" s="47" t="s">
        <v>3</v>
      </c>
      <c r="M35" s="47" t="s">
        <v>3</v>
      </c>
      <c r="N35" s="18" t="s">
        <v>3</v>
      </c>
      <c r="O35" s="18" t="s">
        <v>3</v>
      </c>
      <c r="P35" s="18" t="s">
        <v>3</v>
      </c>
      <c r="Q35" s="18" t="s">
        <v>3</v>
      </c>
      <c r="R35" s="18" t="s">
        <v>3</v>
      </c>
      <c r="S35" s="18" t="s">
        <v>3</v>
      </c>
      <c r="T35" s="27"/>
      <c r="U35" s="27"/>
      <c r="V35" s="27"/>
    </row>
    <row r="36" spans="1:22" s="1" customFormat="1" ht="13.5" customHeight="1">
      <c r="A36" s="49" t="s">
        <v>179</v>
      </c>
      <c r="B36" s="50" t="s">
        <v>84</v>
      </c>
      <c r="C36" s="110">
        <v>400</v>
      </c>
      <c r="D36" s="106"/>
      <c r="E36" s="52">
        <f>E38+E39+E40+E41</f>
        <v>0</v>
      </c>
      <c r="F36" s="52" t="s">
        <v>3</v>
      </c>
      <c r="G36" s="52" t="s">
        <v>3</v>
      </c>
      <c r="H36" s="52" t="s">
        <v>3</v>
      </c>
      <c r="I36" s="52">
        <f>I38+I39+I40+I41</f>
        <v>0</v>
      </c>
      <c r="J36" s="52" t="s">
        <v>3</v>
      </c>
      <c r="K36" s="52" t="s">
        <v>3</v>
      </c>
      <c r="L36" s="52" t="s">
        <v>3</v>
      </c>
      <c r="M36" s="52" t="s">
        <v>3</v>
      </c>
      <c r="N36" s="20" t="s">
        <v>3</v>
      </c>
      <c r="O36" s="20" t="s">
        <v>3</v>
      </c>
      <c r="P36" s="20" t="s">
        <v>3</v>
      </c>
      <c r="Q36" s="20" t="s">
        <v>3</v>
      </c>
      <c r="R36" s="20" t="s">
        <v>3</v>
      </c>
      <c r="S36" s="20" t="s">
        <v>3</v>
      </c>
      <c r="T36" s="27"/>
      <c r="U36" s="27"/>
      <c r="V36" s="27"/>
    </row>
    <row r="37" spans="1:22" s="1" customFormat="1" ht="11.25" customHeight="1" hidden="1">
      <c r="A37" s="16" t="s">
        <v>1</v>
      </c>
      <c r="B37" s="45"/>
      <c r="C37" s="101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18"/>
      <c r="O37" s="18"/>
      <c r="P37" s="18"/>
      <c r="Q37" s="18"/>
      <c r="R37" s="18"/>
      <c r="S37" s="18"/>
      <c r="T37" s="27"/>
      <c r="U37" s="27"/>
      <c r="V37" s="27"/>
    </row>
    <row r="38" spans="1:22" s="1" customFormat="1" ht="12.75" customHeight="1" hidden="1">
      <c r="A38" s="8" t="s">
        <v>12</v>
      </c>
      <c r="B38" s="11" t="s">
        <v>125</v>
      </c>
      <c r="C38" s="107"/>
      <c r="D38" s="85">
        <v>410</v>
      </c>
      <c r="E38" s="47">
        <f>I38</f>
        <v>0</v>
      </c>
      <c r="F38" s="47" t="str">
        <f>H38</f>
        <v>Х</v>
      </c>
      <c r="G38" s="47" t="s">
        <v>3</v>
      </c>
      <c r="H38" s="47" t="s">
        <v>3</v>
      </c>
      <c r="I38" s="54"/>
      <c r="J38" s="47" t="s">
        <v>3</v>
      </c>
      <c r="K38" s="47" t="s">
        <v>3</v>
      </c>
      <c r="L38" s="47" t="s">
        <v>3</v>
      </c>
      <c r="M38" s="47" t="s">
        <v>3</v>
      </c>
      <c r="N38" s="18" t="s">
        <v>3</v>
      </c>
      <c r="O38" s="18" t="s">
        <v>3</v>
      </c>
      <c r="P38" s="18" t="s">
        <v>3</v>
      </c>
      <c r="Q38" s="18" t="s">
        <v>3</v>
      </c>
      <c r="R38" s="18" t="s">
        <v>3</v>
      </c>
      <c r="S38" s="18" t="s">
        <v>3</v>
      </c>
      <c r="T38" s="27"/>
      <c r="U38" s="27"/>
      <c r="V38" s="27"/>
    </row>
    <row r="39" spans="1:22" s="1" customFormat="1" ht="13.5" customHeight="1" hidden="1">
      <c r="A39" s="8" t="s">
        <v>9</v>
      </c>
      <c r="B39" s="11" t="s">
        <v>126</v>
      </c>
      <c r="C39" s="107"/>
      <c r="D39" s="85">
        <v>420</v>
      </c>
      <c r="E39" s="47">
        <f>I39</f>
        <v>0</v>
      </c>
      <c r="F39" s="47" t="str">
        <f>H39</f>
        <v>Х</v>
      </c>
      <c r="G39" s="47" t="s">
        <v>3</v>
      </c>
      <c r="H39" s="47" t="s">
        <v>3</v>
      </c>
      <c r="I39" s="54"/>
      <c r="J39" s="47" t="s">
        <v>3</v>
      </c>
      <c r="K39" s="47" t="s">
        <v>3</v>
      </c>
      <c r="L39" s="47" t="s">
        <v>3</v>
      </c>
      <c r="M39" s="47" t="s">
        <v>3</v>
      </c>
      <c r="N39" s="18" t="s">
        <v>3</v>
      </c>
      <c r="O39" s="18" t="s">
        <v>3</v>
      </c>
      <c r="P39" s="18" t="s">
        <v>3</v>
      </c>
      <c r="Q39" s="18" t="s">
        <v>3</v>
      </c>
      <c r="R39" s="18" t="s">
        <v>3</v>
      </c>
      <c r="S39" s="18" t="s">
        <v>3</v>
      </c>
      <c r="T39" s="27"/>
      <c r="U39" s="27"/>
      <c r="V39" s="27"/>
    </row>
    <row r="40" spans="1:22" s="1" customFormat="1" ht="15" customHeight="1" hidden="1">
      <c r="A40" s="8" t="s">
        <v>10</v>
      </c>
      <c r="B40" s="11" t="s">
        <v>127</v>
      </c>
      <c r="C40" s="107"/>
      <c r="D40" s="85">
        <v>430</v>
      </c>
      <c r="E40" s="47">
        <f>I40</f>
        <v>0</v>
      </c>
      <c r="F40" s="47" t="str">
        <f>H40</f>
        <v>Х</v>
      </c>
      <c r="G40" s="47" t="s">
        <v>3</v>
      </c>
      <c r="H40" s="47" t="s">
        <v>3</v>
      </c>
      <c r="I40" s="54"/>
      <c r="J40" s="47" t="s">
        <v>3</v>
      </c>
      <c r="K40" s="47" t="s">
        <v>3</v>
      </c>
      <c r="L40" s="47" t="s">
        <v>3</v>
      </c>
      <c r="M40" s="47" t="s">
        <v>3</v>
      </c>
      <c r="N40" s="18" t="s">
        <v>3</v>
      </c>
      <c r="O40" s="18" t="s">
        <v>3</v>
      </c>
      <c r="P40" s="18" t="s">
        <v>3</v>
      </c>
      <c r="Q40" s="18" t="s">
        <v>3</v>
      </c>
      <c r="R40" s="18" t="s">
        <v>3</v>
      </c>
      <c r="S40" s="18" t="s">
        <v>3</v>
      </c>
      <c r="T40" s="27"/>
      <c r="U40" s="27"/>
      <c r="V40" s="27"/>
    </row>
    <row r="41" spans="1:22" s="1" customFormat="1" ht="12.75" customHeight="1" hidden="1">
      <c r="A41" s="8" t="s">
        <v>11</v>
      </c>
      <c r="B41" s="11" t="s">
        <v>128</v>
      </c>
      <c r="C41" s="107"/>
      <c r="D41" s="85">
        <v>440</v>
      </c>
      <c r="E41" s="47">
        <f>I41</f>
        <v>0</v>
      </c>
      <c r="F41" s="47" t="str">
        <f>H41</f>
        <v>Х</v>
      </c>
      <c r="G41" s="47" t="s">
        <v>3</v>
      </c>
      <c r="H41" s="47" t="s">
        <v>3</v>
      </c>
      <c r="I41" s="47">
        <f>I43+I44</f>
        <v>0</v>
      </c>
      <c r="J41" s="47" t="s">
        <v>3</v>
      </c>
      <c r="K41" s="47" t="s">
        <v>3</v>
      </c>
      <c r="L41" s="47" t="s">
        <v>3</v>
      </c>
      <c r="M41" s="47" t="s">
        <v>3</v>
      </c>
      <c r="N41" s="18" t="s">
        <v>3</v>
      </c>
      <c r="O41" s="18" t="s">
        <v>3</v>
      </c>
      <c r="P41" s="18" t="s">
        <v>3</v>
      </c>
      <c r="Q41" s="18" t="s">
        <v>3</v>
      </c>
      <c r="R41" s="18" t="s">
        <v>3</v>
      </c>
      <c r="S41" s="18" t="s">
        <v>3</v>
      </c>
      <c r="T41" s="27"/>
      <c r="U41" s="27"/>
      <c r="V41" s="27"/>
    </row>
    <row r="42" spans="1:22" s="1" customFormat="1" ht="12.75" customHeight="1" hidden="1">
      <c r="A42" s="81" t="s">
        <v>181</v>
      </c>
      <c r="B42" s="82"/>
      <c r="C42" s="497"/>
      <c r="D42" s="498"/>
      <c r="E42" s="47"/>
      <c r="F42" s="47"/>
      <c r="G42" s="47"/>
      <c r="H42" s="47"/>
      <c r="I42" s="47"/>
      <c r="J42" s="47"/>
      <c r="K42" s="47"/>
      <c r="L42" s="47"/>
      <c r="M42" s="47"/>
      <c r="N42" s="18"/>
      <c r="O42" s="18"/>
      <c r="P42" s="18"/>
      <c r="Q42" s="18"/>
      <c r="R42" s="18"/>
      <c r="S42" s="18"/>
      <c r="T42" s="27"/>
      <c r="U42" s="27"/>
      <c r="V42" s="27"/>
    </row>
    <row r="43" spans="1:22" ht="28.5" customHeight="1" hidden="1">
      <c r="A43" s="83" t="s">
        <v>182</v>
      </c>
      <c r="B43" s="109" t="s">
        <v>129</v>
      </c>
      <c r="C43" s="108"/>
      <c r="D43" s="88">
        <v>446</v>
      </c>
      <c r="E43" s="47">
        <f>I43</f>
        <v>0</v>
      </c>
      <c r="F43" s="47" t="str">
        <f>H43</f>
        <v>Х</v>
      </c>
      <c r="G43" s="47" t="s">
        <v>3</v>
      </c>
      <c r="H43" s="47" t="s">
        <v>3</v>
      </c>
      <c r="I43" s="54"/>
      <c r="J43" s="47" t="s">
        <v>3</v>
      </c>
      <c r="K43" s="47" t="s">
        <v>3</v>
      </c>
      <c r="L43" s="47" t="s">
        <v>3</v>
      </c>
      <c r="M43" s="47" t="s">
        <v>3</v>
      </c>
      <c r="N43" s="18" t="s">
        <v>3</v>
      </c>
      <c r="O43" s="18" t="s">
        <v>3</v>
      </c>
      <c r="P43" s="18" t="s">
        <v>3</v>
      </c>
      <c r="Q43" s="18" t="s">
        <v>3</v>
      </c>
      <c r="R43" s="18" t="s">
        <v>3</v>
      </c>
      <c r="S43" s="18" t="s">
        <v>3</v>
      </c>
      <c r="T43" s="28"/>
      <c r="U43" s="28"/>
      <c r="V43" s="28"/>
    </row>
    <row r="44" spans="1:22" ht="28.5" customHeight="1" hidden="1">
      <c r="A44" s="83" t="s">
        <v>183</v>
      </c>
      <c r="B44" s="109" t="s">
        <v>130</v>
      </c>
      <c r="C44" s="108"/>
      <c r="D44" s="88">
        <v>449</v>
      </c>
      <c r="E44" s="47">
        <f>I44</f>
        <v>0</v>
      </c>
      <c r="F44" s="47" t="str">
        <f>H44</f>
        <v>Х</v>
      </c>
      <c r="G44" s="47" t="s">
        <v>3</v>
      </c>
      <c r="H44" s="47" t="s">
        <v>3</v>
      </c>
      <c r="I44" s="54"/>
      <c r="J44" s="47" t="s">
        <v>3</v>
      </c>
      <c r="K44" s="47" t="s">
        <v>3</v>
      </c>
      <c r="L44" s="47" t="s">
        <v>3</v>
      </c>
      <c r="M44" s="47" t="s">
        <v>3</v>
      </c>
      <c r="N44" s="18" t="s">
        <v>3</v>
      </c>
      <c r="O44" s="18" t="s">
        <v>3</v>
      </c>
      <c r="P44" s="18" t="s">
        <v>3</v>
      </c>
      <c r="Q44" s="18" t="s">
        <v>3</v>
      </c>
      <c r="R44" s="18" t="s">
        <v>3</v>
      </c>
      <c r="S44" s="18" t="s">
        <v>3</v>
      </c>
      <c r="T44" s="28"/>
      <c r="U44" s="28"/>
      <c r="V44" s="28"/>
    </row>
    <row r="45" spans="1:22" s="1" customFormat="1" ht="13.5" customHeight="1">
      <c r="A45" s="112" t="s">
        <v>505</v>
      </c>
      <c r="B45" s="12" t="s">
        <v>85</v>
      </c>
      <c r="C45" s="122" t="s">
        <v>3</v>
      </c>
      <c r="D45" s="111"/>
      <c r="E45" s="52">
        <f>E46+E47</f>
        <v>0</v>
      </c>
      <c r="F45" s="52" t="s">
        <v>3</v>
      </c>
      <c r="G45" s="52" t="s">
        <v>3</v>
      </c>
      <c r="H45" s="52">
        <f>H46+H47</f>
        <v>0</v>
      </c>
      <c r="I45" s="52">
        <f>I46+I47</f>
        <v>0</v>
      </c>
      <c r="J45" s="52" t="s">
        <v>3</v>
      </c>
      <c r="K45" s="52" t="s">
        <v>3</v>
      </c>
      <c r="L45" s="52" t="s">
        <v>3</v>
      </c>
      <c r="M45" s="52" t="s">
        <v>3</v>
      </c>
      <c r="N45" s="20" t="s">
        <v>3</v>
      </c>
      <c r="O45" s="20" t="s">
        <v>3</v>
      </c>
      <c r="P45" s="20" t="s">
        <v>3</v>
      </c>
      <c r="Q45" s="20" t="s">
        <v>3</v>
      </c>
      <c r="R45" s="20" t="s">
        <v>3</v>
      </c>
      <c r="S45" s="20" t="s">
        <v>3</v>
      </c>
      <c r="T45" s="27"/>
      <c r="U45" s="27"/>
      <c r="V45" s="27"/>
    </row>
    <row r="46" spans="1:22" s="1" customFormat="1" ht="45.75" hidden="1">
      <c r="A46" s="16" t="s">
        <v>180</v>
      </c>
      <c r="B46" s="78" t="s">
        <v>86</v>
      </c>
      <c r="C46" s="120">
        <v>510</v>
      </c>
      <c r="D46" s="60"/>
      <c r="E46" s="47">
        <f>I46+H46</f>
        <v>0</v>
      </c>
      <c r="F46" s="47">
        <f>H46</f>
        <v>0</v>
      </c>
      <c r="G46" s="47" t="s">
        <v>3</v>
      </c>
      <c r="H46" s="54"/>
      <c r="I46" s="54"/>
      <c r="J46" s="47" t="s">
        <v>3</v>
      </c>
      <c r="K46" s="47" t="s">
        <v>3</v>
      </c>
      <c r="L46" s="47" t="s">
        <v>3</v>
      </c>
      <c r="M46" s="47" t="s">
        <v>3</v>
      </c>
      <c r="N46" s="18" t="s">
        <v>3</v>
      </c>
      <c r="O46" s="18" t="s">
        <v>3</v>
      </c>
      <c r="P46" s="18" t="s">
        <v>3</v>
      </c>
      <c r="Q46" s="18" t="s">
        <v>3</v>
      </c>
      <c r="R46" s="18" t="s">
        <v>3</v>
      </c>
      <c r="S46" s="18" t="s">
        <v>3</v>
      </c>
      <c r="T46" s="27"/>
      <c r="U46" s="27"/>
      <c r="V46" s="27"/>
    </row>
    <row r="47" spans="1:22" s="1" customFormat="1" ht="12.75" hidden="1">
      <c r="A47" s="16"/>
      <c r="B47" s="78"/>
      <c r="C47" s="120"/>
      <c r="D47" s="60"/>
      <c r="E47" s="47"/>
      <c r="F47" s="47"/>
      <c r="G47" s="47"/>
      <c r="H47" s="54"/>
      <c r="I47" s="54"/>
      <c r="J47" s="47"/>
      <c r="K47" s="47"/>
      <c r="L47" s="47"/>
      <c r="M47" s="47"/>
      <c r="N47" s="47"/>
      <c r="O47" s="47"/>
      <c r="P47" s="18"/>
      <c r="Q47" s="18"/>
      <c r="R47" s="18"/>
      <c r="S47" s="18"/>
      <c r="T47" s="27"/>
      <c r="U47" s="27"/>
      <c r="V47" s="27"/>
    </row>
    <row r="48" spans="1:22" s="1" customFormat="1" ht="15" customHeight="1">
      <c r="A48" s="41" t="s">
        <v>131</v>
      </c>
      <c r="B48" s="42" t="s">
        <v>87</v>
      </c>
      <c r="C48" s="548" t="s">
        <v>3</v>
      </c>
      <c r="D48" s="549"/>
      <c r="E48" s="44">
        <f>F48+I48+J48</f>
        <v>34769868.67</v>
      </c>
      <c r="F48" s="44">
        <f>G48+H48</f>
        <v>34565233.18</v>
      </c>
      <c r="G48" s="44">
        <f>G49+G97+G100+G106+G70+G80</f>
        <v>398033.18</v>
      </c>
      <c r="H48" s="44">
        <f>H49+H97+H100+H106+H70+H80</f>
        <v>34167200</v>
      </c>
      <c r="I48" s="44">
        <f>I49+I97+I100+I106+I70+I80</f>
        <v>204635.49</v>
      </c>
      <c r="J48" s="44">
        <f>J49+J100+J106+J70+J80</f>
        <v>0</v>
      </c>
      <c r="K48" s="44">
        <f aca="true" t="shared" si="4" ref="K48:S48">K49+K100+K106+K70+K80</f>
        <v>0</v>
      </c>
      <c r="L48" s="44">
        <f t="shared" si="4"/>
        <v>0</v>
      </c>
      <c r="M48" s="44">
        <f t="shared" si="4"/>
        <v>0</v>
      </c>
      <c r="N48" s="44">
        <f t="shared" si="4"/>
        <v>0</v>
      </c>
      <c r="O48" s="44">
        <f>O49+O100+O106+O70+O80</f>
        <v>0</v>
      </c>
      <c r="P48" s="44">
        <f>P49+P100+P106+P70+P80</f>
        <v>0</v>
      </c>
      <c r="Q48" s="44">
        <f t="shared" si="4"/>
        <v>0</v>
      </c>
      <c r="R48" s="44">
        <f t="shared" si="4"/>
        <v>0</v>
      </c>
      <c r="S48" s="44">
        <f t="shared" si="4"/>
        <v>0</v>
      </c>
      <c r="T48" s="27"/>
      <c r="U48" s="27"/>
      <c r="V48" s="27"/>
    </row>
    <row r="49" spans="1:22" s="1" customFormat="1" ht="21" customHeight="1">
      <c r="A49" s="49" t="s">
        <v>187</v>
      </c>
      <c r="B49" s="57" t="s">
        <v>88</v>
      </c>
      <c r="C49" s="51">
        <v>110</v>
      </c>
      <c r="D49" s="58" t="s">
        <v>3</v>
      </c>
      <c r="E49" s="52">
        <f aca="true" t="shared" si="5" ref="E49:S49">E50+E55</f>
        <v>29098000</v>
      </c>
      <c r="F49" s="52">
        <f t="shared" si="5"/>
        <v>29077000</v>
      </c>
      <c r="G49" s="52">
        <f t="shared" si="5"/>
        <v>0</v>
      </c>
      <c r="H49" s="52">
        <f t="shared" si="5"/>
        <v>29077000</v>
      </c>
      <c r="I49" s="52">
        <f t="shared" si="5"/>
        <v>21000</v>
      </c>
      <c r="J49" s="52">
        <f t="shared" si="5"/>
        <v>0</v>
      </c>
      <c r="K49" s="52">
        <f t="shared" si="5"/>
        <v>0</v>
      </c>
      <c r="L49" s="52">
        <f t="shared" si="5"/>
        <v>0</v>
      </c>
      <c r="M49" s="52">
        <f t="shared" si="5"/>
        <v>0</v>
      </c>
      <c r="N49" s="20">
        <f t="shared" si="5"/>
        <v>0</v>
      </c>
      <c r="O49" s="20">
        <f>O50+O55</f>
        <v>0</v>
      </c>
      <c r="P49" s="20">
        <f>P50+P55</f>
        <v>0</v>
      </c>
      <c r="Q49" s="20">
        <f t="shared" si="5"/>
        <v>0</v>
      </c>
      <c r="R49" s="20">
        <f t="shared" si="5"/>
        <v>0</v>
      </c>
      <c r="S49" s="20">
        <f t="shared" si="5"/>
        <v>0</v>
      </c>
      <c r="T49" s="27"/>
      <c r="U49" s="27"/>
      <c r="V49" s="27"/>
    </row>
    <row r="50" spans="1:22" s="1" customFormat="1" ht="45" customHeight="1">
      <c r="A50" s="16" t="s">
        <v>188</v>
      </c>
      <c r="B50" s="59" t="s">
        <v>132</v>
      </c>
      <c r="C50" s="60" t="s">
        <v>44</v>
      </c>
      <c r="D50" s="60" t="s">
        <v>3</v>
      </c>
      <c r="E50" s="61">
        <f>F50+I50+J50</f>
        <v>28982000</v>
      </c>
      <c r="F50" s="61">
        <f>G50+H50</f>
        <v>28982000</v>
      </c>
      <c r="G50" s="61">
        <f>G51+G63</f>
        <v>0</v>
      </c>
      <c r="H50" s="61">
        <f>H51+H63</f>
        <v>28982000</v>
      </c>
      <c r="I50" s="61">
        <f>I51+I63</f>
        <v>0</v>
      </c>
      <c r="J50" s="61">
        <f>K50+L50+M50+N50+O50+P50+Q50+R50+S50</f>
        <v>0</v>
      </c>
      <c r="K50" s="61">
        <f aca="true" t="shared" si="6" ref="K50:S50">K51+K63</f>
        <v>0</v>
      </c>
      <c r="L50" s="61">
        <f t="shared" si="6"/>
        <v>0</v>
      </c>
      <c r="M50" s="61">
        <f t="shared" si="6"/>
        <v>0</v>
      </c>
      <c r="N50" s="61">
        <f t="shared" si="6"/>
        <v>0</v>
      </c>
      <c r="O50" s="61">
        <f>O51+O63</f>
        <v>0</v>
      </c>
      <c r="P50" s="61">
        <f>P51+P63</f>
        <v>0</v>
      </c>
      <c r="Q50" s="61">
        <f t="shared" si="6"/>
        <v>0</v>
      </c>
      <c r="R50" s="61">
        <f t="shared" si="6"/>
        <v>0</v>
      </c>
      <c r="S50" s="61">
        <f t="shared" si="6"/>
        <v>0</v>
      </c>
      <c r="T50" s="27"/>
      <c r="U50" s="27"/>
      <c r="V50" s="27"/>
    </row>
    <row r="51" spans="1:22" s="1" customFormat="1" ht="20.25" customHeight="1">
      <c r="A51" s="115" t="s">
        <v>184</v>
      </c>
      <c r="B51" s="113" t="s">
        <v>89</v>
      </c>
      <c r="C51" s="114">
        <v>111</v>
      </c>
      <c r="D51" s="114" t="s">
        <v>3</v>
      </c>
      <c r="E51" s="65">
        <f aca="true" t="shared" si="7" ref="E51:S51">E53+E54</f>
        <v>22274631.03</v>
      </c>
      <c r="F51" s="65">
        <f t="shared" si="7"/>
        <v>22274631.03</v>
      </c>
      <c r="G51" s="65">
        <f t="shared" si="7"/>
        <v>0</v>
      </c>
      <c r="H51" s="65">
        <f t="shared" si="7"/>
        <v>22274631.03</v>
      </c>
      <c r="I51" s="65">
        <f t="shared" si="7"/>
        <v>0</v>
      </c>
      <c r="J51" s="65">
        <f t="shared" si="7"/>
        <v>0</v>
      </c>
      <c r="K51" s="65">
        <f t="shared" si="7"/>
        <v>0</v>
      </c>
      <c r="L51" s="65">
        <f aca="true" t="shared" si="8" ref="L51:Q51">L53+L54</f>
        <v>0</v>
      </c>
      <c r="M51" s="65">
        <f t="shared" si="8"/>
        <v>0</v>
      </c>
      <c r="N51" s="21">
        <f t="shared" si="8"/>
        <v>0</v>
      </c>
      <c r="O51" s="21">
        <f t="shared" si="8"/>
        <v>0</v>
      </c>
      <c r="P51" s="21">
        <f t="shared" si="8"/>
        <v>0</v>
      </c>
      <c r="Q51" s="21">
        <f t="shared" si="8"/>
        <v>0</v>
      </c>
      <c r="R51" s="21">
        <f t="shared" si="7"/>
        <v>0</v>
      </c>
      <c r="S51" s="21">
        <f t="shared" si="7"/>
        <v>0</v>
      </c>
      <c r="T51" s="27"/>
      <c r="U51" s="27"/>
      <c r="V51" s="27"/>
    </row>
    <row r="52" spans="1:22" s="1" customFormat="1" ht="9" customHeight="1">
      <c r="A52" s="16" t="s">
        <v>1</v>
      </c>
      <c r="B52" s="59"/>
      <c r="C52" s="60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27"/>
      <c r="U52" s="27"/>
      <c r="V52" s="27"/>
    </row>
    <row r="53" spans="1:22" s="1" customFormat="1" ht="13.5" customHeight="1">
      <c r="A53" s="36" t="s">
        <v>185</v>
      </c>
      <c r="B53" s="66" t="s">
        <v>133</v>
      </c>
      <c r="C53" s="37">
        <v>111</v>
      </c>
      <c r="D53" s="37">
        <v>211</v>
      </c>
      <c r="E53" s="47">
        <f>F53+I53+J53</f>
        <v>22209831.03</v>
      </c>
      <c r="F53" s="47">
        <f>G53+H53</f>
        <v>22209831.03</v>
      </c>
      <c r="G53" s="54"/>
      <c r="H53" s="54">
        <v>22209831.03</v>
      </c>
      <c r="I53" s="54"/>
      <c r="J53" s="61">
        <f>K53+L53+M53+N53+O53+P53+Q53+R53+S53</f>
        <v>0</v>
      </c>
      <c r="K53" s="67"/>
      <c r="L53" s="67"/>
      <c r="M53" s="67"/>
      <c r="N53" s="23"/>
      <c r="O53" s="23"/>
      <c r="P53" s="23"/>
      <c r="Q53" s="23"/>
      <c r="R53" s="23"/>
      <c r="S53" s="23"/>
      <c r="T53" s="27"/>
      <c r="U53" s="27"/>
      <c r="V53" s="27"/>
    </row>
    <row r="54" spans="1:22" s="1" customFormat="1" ht="24" customHeight="1">
      <c r="A54" s="36" t="s">
        <v>186</v>
      </c>
      <c r="B54" s="66" t="s">
        <v>134</v>
      </c>
      <c r="C54" s="37">
        <v>111</v>
      </c>
      <c r="D54" s="37">
        <v>266</v>
      </c>
      <c r="E54" s="47">
        <f>F54+I54+J54</f>
        <v>64800</v>
      </c>
      <c r="F54" s="47">
        <f>G54+H54</f>
        <v>64800</v>
      </c>
      <c r="G54" s="54"/>
      <c r="H54" s="54">
        <v>64800</v>
      </c>
      <c r="I54" s="54"/>
      <c r="J54" s="61">
        <f>K54+L54+M54+N54+O54+P54+Q54+R54+S54</f>
        <v>0</v>
      </c>
      <c r="K54" s="67"/>
      <c r="L54" s="67"/>
      <c r="M54" s="67"/>
      <c r="N54" s="23"/>
      <c r="O54" s="23"/>
      <c r="P54" s="23"/>
      <c r="Q54" s="23"/>
      <c r="R54" s="23"/>
      <c r="S54" s="23"/>
      <c r="T54" s="27"/>
      <c r="U54" s="27"/>
      <c r="V54" s="27"/>
    </row>
    <row r="55" spans="1:22" s="1" customFormat="1" ht="25.5" customHeight="1">
      <c r="A55" s="62" t="s">
        <v>189</v>
      </c>
      <c r="B55" s="63" t="s">
        <v>90</v>
      </c>
      <c r="C55" s="64">
        <v>112</v>
      </c>
      <c r="D55" s="64" t="s">
        <v>3</v>
      </c>
      <c r="E55" s="65">
        <f>F55+I55+J55</f>
        <v>116000</v>
      </c>
      <c r="F55" s="65">
        <f>F57+F58+F59+F60+F61+F62</f>
        <v>95000</v>
      </c>
      <c r="G55" s="65">
        <f>G57+G58+G59+G60+G61+G62</f>
        <v>0</v>
      </c>
      <c r="H55" s="65">
        <f aca="true" t="shared" si="9" ref="H55:M55">H57+H58+H59+H60+H61+H62</f>
        <v>95000</v>
      </c>
      <c r="I55" s="65">
        <f t="shared" si="9"/>
        <v>21000</v>
      </c>
      <c r="J55" s="65">
        <f t="shared" si="9"/>
        <v>0</v>
      </c>
      <c r="K55" s="65">
        <f t="shared" si="9"/>
        <v>0</v>
      </c>
      <c r="L55" s="65">
        <f t="shared" si="9"/>
        <v>0</v>
      </c>
      <c r="M55" s="65">
        <f t="shared" si="9"/>
        <v>0</v>
      </c>
      <c r="N55" s="65">
        <f aca="true" t="shared" si="10" ref="N55:S55">N57+N58+N60+N61+N62</f>
        <v>0</v>
      </c>
      <c r="O55" s="65">
        <f t="shared" si="10"/>
        <v>0</v>
      </c>
      <c r="P55" s="65">
        <f t="shared" si="10"/>
        <v>0</v>
      </c>
      <c r="Q55" s="65">
        <f t="shared" si="10"/>
        <v>0</v>
      </c>
      <c r="R55" s="65">
        <f t="shared" si="10"/>
        <v>0</v>
      </c>
      <c r="S55" s="65">
        <f t="shared" si="10"/>
        <v>0</v>
      </c>
      <c r="T55" s="27"/>
      <c r="U55" s="27"/>
      <c r="V55" s="27"/>
    </row>
    <row r="56" spans="1:22" s="1" customFormat="1" ht="10.5" customHeight="1">
      <c r="A56" s="36" t="s">
        <v>1</v>
      </c>
      <c r="B56" s="66"/>
      <c r="C56" s="37"/>
      <c r="D56" s="37"/>
      <c r="E56" s="47"/>
      <c r="F56" s="47"/>
      <c r="G56" s="47"/>
      <c r="H56" s="47"/>
      <c r="I56" s="47"/>
      <c r="J56" s="47"/>
      <c r="K56" s="68"/>
      <c r="L56" s="68"/>
      <c r="M56" s="68"/>
      <c r="N56" s="22"/>
      <c r="O56" s="22"/>
      <c r="P56" s="22"/>
      <c r="Q56" s="22"/>
      <c r="R56" s="22"/>
      <c r="S56" s="22"/>
      <c r="T56" s="27"/>
      <c r="U56" s="27"/>
      <c r="V56" s="27"/>
    </row>
    <row r="57" spans="1:22" s="1" customFormat="1" ht="22.5">
      <c r="A57" s="36" t="s">
        <v>193</v>
      </c>
      <c r="B57" s="66" t="s">
        <v>135</v>
      </c>
      <c r="C57" s="37">
        <v>112</v>
      </c>
      <c r="D57" s="37">
        <v>212</v>
      </c>
      <c r="E57" s="47">
        <f aca="true" t="shared" si="11" ref="E57:E63">F57+I57+J57</f>
        <v>21000</v>
      </c>
      <c r="F57" s="47">
        <f aca="true" t="shared" si="12" ref="F57:F63">G57+H57</f>
        <v>0</v>
      </c>
      <c r="G57" s="54"/>
      <c r="H57" s="54"/>
      <c r="I57" s="54">
        <v>21000</v>
      </c>
      <c r="J57" s="61">
        <f aca="true" t="shared" si="13" ref="J57:J62">K57+L57+M57+N57+O57+P57+Q57+R57+S57</f>
        <v>0</v>
      </c>
      <c r="K57" s="67"/>
      <c r="L57" s="67"/>
      <c r="M57" s="67"/>
      <c r="N57" s="23"/>
      <c r="O57" s="23"/>
      <c r="P57" s="23"/>
      <c r="Q57" s="23"/>
      <c r="R57" s="23"/>
      <c r="S57" s="23"/>
      <c r="T57" s="27"/>
      <c r="U57" s="27"/>
      <c r="V57" s="27"/>
    </row>
    <row r="58" spans="1:22" s="1" customFormat="1" ht="22.5" hidden="1">
      <c r="A58" s="16" t="s">
        <v>194</v>
      </c>
      <c r="B58" s="66" t="s">
        <v>136</v>
      </c>
      <c r="C58" s="37">
        <v>112</v>
      </c>
      <c r="D58" s="37">
        <v>214</v>
      </c>
      <c r="E58" s="47">
        <f t="shared" si="11"/>
        <v>0</v>
      </c>
      <c r="F58" s="47">
        <f t="shared" si="12"/>
        <v>0</v>
      </c>
      <c r="G58" s="54"/>
      <c r="H58" s="54"/>
      <c r="I58" s="54"/>
      <c r="J58" s="61">
        <f t="shared" si="13"/>
        <v>0</v>
      </c>
      <c r="K58" s="67"/>
      <c r="L58" s="67"/>
      <c r="M58" s="67"/>
      <c r="N58" s="23"/>
      <c r="O58" s="23"/>
      <c r="P58" s="23"/>
      <c r="Q58" s="23"/>
      <c r="R58" s="23"/>
      <c r="S58" s="23"/>
      <c r="T58" s="27"/>
      <c r="U58" s="27"/>
      <c r="V58" s="27"/>
    </row>
    <row r="59" spans="1:22" s="1" customFormat="1" ht="12.75" hidden="1">
      <c r="A59" s="370" t="s">
        <v>639</v>
      </c>
      <c r="B59" s="384" t="s">
        <v>137</v>
      </c>
      <c r="C59" s="381">
        <v>112</v>
      </c>
      <c r="D59" s="381">
        <v>221</v>
      </c>
      <c r="E59" s="47">
        <f>F59+I59+J59</f>
        <v>0</v>
      </c>
      <c r="F59" s="47">
        <f>G59+H59</f>
        <v>0</v>
      </c>
      <c r="G59" s="54"/>
      <c r="H59" s="54"/>
      <c r="I59" s="54"/>
      <c r="J59" s="61">
        <f t="shared" si="13"/>
        <v>0</v>
      </c>
      <c r="K59" s="67"/>
      <c r="L59" s="67"/>
      <c r="M59" s="67"/>
      <c r="N59" s="23"/>
      <c r="O59" s="23"/>
      <c r="P59" s="23"/>
      <c r="Q59" s="23"/>
      <c r="R59" s="23"/>
      <c r="S59" s="23"/>
      <c r="T59" s="27"/>
      <c r="U59" s="27"/>
      <c r="V59" s="27"/>
    </row>
    <row r="60" spans="1:22" s="1" customFormat="1" ht="15.75" customHeight="1" hidden="1">
      <c r="A60" s="36" t="s">
        <v>195</v>
      </c>
      <c r="B60" s="355" t="s">
        <v>190</v>
      </c>
      <c r="C60" s="37">
        <v>112</v>
      </c>
      <c r="D60" s="37">
        <v>222</v>
      </c>
      <c r="E60" s="47">
        <f t="shared" si="11"/>
        <v>0</v>
      </c>
      <c r="F60" s="47">
        <f t="shared" si="12"/>
        <v>0</v>
      </c>
      <c r="G60" s="54"/>
      <c r="H60" s="54"/>
      <c r="I60" s="54"/>
      <c r="J60" s="61">
        <f t="shared" si="13"/>
        <v>0</v>
      </c>
      <c r="K60" s="67"/>
      <c r="L60" s="67"/>
      <c r="M60" s="67"/>
      <c r="N60" s="23"/>
      <c r="O60" s="23"/>
      <c r="P60" s="23"/>
      <c r="Q60" s="23"/>
      <c r="R60" s="23"/>
      <c r="S60" s="23"/>
      <c r="T60" s="27"/>
      <c r="U60" s="27"/>
      <c r="V60" s="27"/>
    </row>
    <row r="61" spans="1:22" s="1" customFormat="1" ht="12.75" customHeight="1">
      <c r="A61" s="36" t="s">
        <v>196</v>
      </c>
      <c r="B61" s="66" t="s">
        <v>191</v>
      </c>
      <c r="C61" s="37">
        <v>112</v>
      </c>
      <c r="D61" s="40">
        <v>226</v>
      </c>
      <c r="E61" s="47">
        <f t="shared" si="11"/>
        <v>95000</v>
      </c>
      <c r="F61" s="47">
        <f t="shared" si="12"/>
        <v>95000</v>
      </c>
      <c r="G61" s="54"/>
      <c r="H61" s="54">
        <v>95000</v>
      </c>
      <c r="I61" s="54"/>
      <c r="J61" s="61">
        <f t="shared" si="13"/>
        <v>0</v>
      </c>
      <c r="K61" s="67"/>
      <c r="L61" s="67"/>
      <c r="M61" s="67"/>
      <c r="N61" s="23"/>
      <c r="O61" s="23"/>
      <c r="P61" s="23"/>
      <c r="Q61" s="23"/>
      <c r="R61" s="23"/>
      <c r="S61" s="23"/>
      <c r="T61" s="27"/>
      <c r="U61" s="27"/>
      <c r="V61" s="27"/>
    </row>
    <row r="62" spans="1:22" s="1" customFormat="1" ht="27" customHeight="1" hidden="1">
      <c r="A62" s="36" t="s">
        <v>186</v>
      </c>
      <c r="B62" s="355" t="s">
        <v>638</v>
      </c>
      <c r="C62" s="37">
        <v>112</v>
      </c>
      <c r="D62" s="40">
        <v>266</v>
      </c>
      <c r="E62" s="47">
        <f t="shared" si="11"/>
        <v>0</v>
      </c>
      <c r="F62" s="47">
        <f t="shared" si="12"/>
        <v>0</v>
      </c>
      <c r="G62" s="54"/>
      <c r="H62" s="54"/>
      <c r="I62" s="54"/>
      <c r="J62" s="61">
        <f t="shared" si="13"/>
        <v>0</v>
      </c>
      <c r="K62" s="67"/>
      <c r="L62" s="67"/>
      <c r="M62" s="67"/>
      <c r="N62" s="23"/>
      <c r="O62" s="23"/>
      <c r="P62" s="23"/>
      <c r="Q62" s="23"/>
      <c r="R62" s="23"/>
      <c r="S62" s="23"/>
      <c r="T62" s="27"/>
      <c r="U62" s="27"/>
      <c r="V62" s="27"/>
    </row>
    <row r="63" spans="1:22" s="1" customFormat="1" ht="45.75" customHeight="1">
      <c r="A63" s="62" t="s">
        <v>192</v>
      </c>
      <c r="B63" s="63" t="s">
        <v>90</v>
      </c>
      <c r="C63" s="64">
        <v>119</v>
      </c>
      <c r="D63" s="64" t="s">
        <v>3</v>
      </c>
      <c r="E63" s="65">
        <f t="shared" si="11"/>
        <v>6707368.97</v>
      </c>
      <c r="F63" s="65">
        <f t="shared" si="12"/>
        <v>6707368.97</v>
      </c>
      <c r="G63" s="65">
        <f>G65+G66+G67+G68+G69</f>
        <v>0</v>
      </c>
      <c r="H63" s="65">
        <f aca="true" t="shared" si="14" ref="H63:O63">H65+H66+H67+H68+H69</f>
        <v>6707368.97</v>
      </c>
      <c r="I63" s="65">
        <f t="shared" si="14"/>
        <v>0</v>
      </c>
      <c r="J63" s="65">
        <f>K63+L63+M63+N63+Q63+R63+S63</f>
        <v>0</v>
      </c>
      <c r="K63" s="65">
        <f t="shared" si="14"/>
        <v>0</v>
      </c>
      <c r="L63" s="65">
        <f t="shared" si="14"/>
        <v>0</v>
      </c>
      <c r="M63" s="65">
        <f t="shared" si="14"/>
        <v>0</v>
      </c>
      <c r="N63" s="65">
        <f t="shared" si="14"/>
        <v>0</v>
      </c>
      <c r="O63" s="65">
        <f t="shared" si="14"/>
        <v>0</v>
      </c>
      <c r="P63" s="65">
        <f>P65+P66+P68</f>
        <v>0</v>
      </c>
      <c r="Q63" s="65">
        <f>Q65+Q66+Q68</f>
        <v>0</v>
      </c>
      <c r="R63" s="65">
        <f>R65+R66+R68</f>
        <v>0</v>
      </c>
      <c r="S63" s="65">
        <f>S65+S66+S68</f>
        <v>0</v>
      </c>
      <c r="T63" s="27"/>
      <c r="U63" s="27"/>
      <c r="V63" s="27"/>
    </row>
    <row r="64" spans="1:22" s="80" customFormat="1" ht="9.75" customHeight="1">
      <c r="A64" s="16" t="s">
        <v>213</v>
      </c>
      <c r="B64" s="59"/>
      <c r="C64" s="60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79"/>
      <c r="U64" s="79"/>
      <c r="V64" s="79"/>
    </row>
    <row r="65" spans="1:22" s="1" customFormat="1" ht="13.5" customHeight="1">
      <c r="A65" s="73" t="s">
        <v>197</v>
      </c>
      <c r="B65" s="74" t="s">
        <v>135</v>
      </c>
      <c r="C65" s="40">
        <v>119</v>
      </c>
      <c r="D65" s="40">
        <v>213</v>
      </c>
      <c r="E65" s="47">
        <f aca="true" t="shared" si="15" ref="E65:E70">F65+I65+J65</f>
        <v>6707368.97</v>
      </c>
      <c r="F65" s="47">
        <f>G65+H65</f>
        <v>6707368.97</v>
      </c>
      <c r="G65" s="54"/>
      <c r="H65" s="54">
        <v>6707368.97</v>
      </c>
      <c r="I65" s="54"/>
      <c r="J65" s="61">
        <f>K65+L65+M65+N65+O65+P65+Q65+R65+S65</f>
        <v>0</v>
      </c>
      <c r="K65" s="67"/>
      <c r="L65" s="67"/>
      <c r="M65" s="67"/>
      <c r="N65" s="23"/>
      <c r="O65" s="23"/>
      <c r="P65" s="23"/>
      <c r="Q65" s="23"/>
      <c r="R65" s="23"/>
      <c r="S65" s="23"/>
      <c r="T65" s="27"/>
      <c r="U65" s="27"/>
      <c r="V65" s="27"/>
    </row>
    <row r="66" spans="1:22" s="1" customFormat="1" ht="15" customHeight="1" hidden="1">
      <c r="A66" s="73" t="s">
        <v>196</v>
      </c>
      <c r="B66" s="74" t="s">
        <v>136</v>
      </c>
      <c r="C66" s="40">
        <v>119</v>
      </c>
      <c r="D66" s="40">
        <v>226</v>
      </c>
      <c r="E66" s="47">
        <f t="shared" si="15"/>
        <v>0</v>
      </c>
      <c r="F66" s="47">
        <f>G66+H66</f>
        <v>0</v>
      </c>
      <c r="G66" s="54"/>
      <c r="H66" s="54"/>
      <c r="I66" s="54"/>
      <c r="J66" s="61">
        <f>K66+L66+M66+N66+O66+P66+Q66+R66+S66</f>
        <v>0</v>
      </c>
      <c r="K66" s="67"/>
      <c r="L66" s="67"/>
      <c r="M66" s="67"/>
      <c r="N66" s="23"/>
      <c r="O66" s="23"/>
      <c r="P66" s="23"/>
      <c r="Q66" s="23"/>
      <c r="R66" s="23"/>
      <c r="S66" s="23"/>
      <c r="T66" s="27"/>
      <c r="U66" s="27"/>
      <c r="V66" s="27"/>
    </row>
    <row r="67" spans="1:22" s="1" customFormat="1" ht="27" customHeight="1" hidden="1">
      <c r="A67" s="73" t="s">
        <v>595</v>
      </c>
      <c r="B67" s="287" t="s">
        <v>137</v>
      </c>
      <c r="C67" s="40">
        <v>119</v>
      </c>
      <c r="D67" s="40">
        <v>310</v>
      </c>
      <c r="E67" s="47">
        <f t="shared" si="15"/>
        <v>0</v>
      </c>
      <c r="F67" s="47">
        <f>G67+H67</f>
        <v>0</v>
      </c>
      <c r="G67" s="54"/>
      <c r="H67" s="54"/>
      <c r="I67" s="54"/>
      <c r="J67" s="61">
        <f>K67+L67+M67+N67+O67+P67+Q67+R67+S67</f>
        <v>0</v>
      </c>
      <c r="K67" s="67"/>
      <c r="L67" s="67"/>
      <c r="M67" s="67"/>
      <c r="N67" s="23"/>
      <c r="O67" s="23"/>
      <c r="P67" s="23"/>
      <c r="Q67" s="23"/>
      <c r="R67" s="23"/>
      <c r="S67" s="23"/>
      <c r="T67" s="27"/>
      <c r="U67" s="27"/>
      <c r="V67" s="27"/>
    </row>
    <row r="68" spans="1:22" s="1" customFormat="1" ht="22.5" customHeight="1" hidden="1">
      <c r="A68" s="36" t="s">
        <v>198</v>
      </c>
      <c r="B68" s="287" t="s">
        <v>190</v>
      </c>
      <c r="C68" s="40">
        <v>119</v>
      </c>
      <c r="D68" s="40">
        <v>345</v>
      </c>
      <c r="E68" s="47">
        <f t="shared" si="15"/>
        <v>0</v>
      </c>
      <c r="F68" s="47">
        <f>G68+H68</f>
        <v>0</v>
      </c>
      <c r="G68" s="54"/>
      <c r="H68" s="54"/>
      <c r="I68" s="54"/>
      <c r="J68" s="61">
        <f>K68+L68+M68+N68+O68+P68+Q68+R68+S68</f>
        <v>0</v>
      </c>
      <c r="K68" s="67"/>
      <c r="L68" s="67"/>
      <c r="M68" s="67"/>
      <c r="N68" s="23"/>
      <c r="O68" s="23"/>
      <c r="P68" s="23"/>
      <c r="Q68" s="23"/>
      <c r="R68" s="23"/>
      <c r="S68" s="23"/>
      <c r="T68" s="27"/>
      <c r="U68" s="27"/>
      <c r="V68" s="27"/>
    </row>
    <row r="69" spans="1:22" s="1" customFormat="1" ht="28.5" customHeight="1" hidden="1">
      <c r="A69" s="36" t="s">
        <v>255</v>
      </c>
      <c r="B69" s="287" t="s">
        <v>191</v>
      </c>
      <c r="C69" s="40">
        <v>119</v>
      </c>
      <c r="D69" s="40">
        <v>346</v>
      </c>
      <c r="E69" s="47">
        <f t="shared" si="15"/>
        <v>0</v>
      </c>
      <c r="F69" s="47">
        <f>G69+H69</f>
        <v>0</v>
      </c>
      <c r="G69" s="54"/>
      <c r="H69" s="54"/>
      <c r="I69" s="54"/>
      <c r="J69" s="61">
        <f>K69+L69+M69+N69+O69+P69+Q69+R69+S69</f>
        <v>0</v>
      </c>
      <c r="K69" s="67"/>
      <c r="L69" s="67"/>
      <c r="M69" s="67"/>
      <c r="N69" s="23"/>
      <c r="O69" s="23"/>
      <c r="P69" s="23"/>
      <c r="Q69" s="23"/>
      <c r="R69" s="23"/>
      <c r="S69" s="23"/>
      <c r="T69" s="27"/>
      <c r="U69" s="27"/>
      <c r="V69" s="27"/>
    </row>
    <row r="70" spans="1:22" s="1" customFormat="1" ht="20.25" customHeight="1">
      <c r="A70" s="49" t="s">
        <v>199</v>
      </c>
      <c r="B70" s="57" t="s">
        <v>91</v>
      </c>
      <c r="C70" s="58">
        <v>300</v>
      </c>
      <c r="D70" s="58" t="s">
        <v>3</v>
      </c>
      <c r="E70" s="52">
        <f t="shared" si="15"/>
        <v>0</v>
      </c>
      <c r="F70" s="52">
        <f>F71+F78</f>
        <v>0</v>
      </c>
      <c r="G70" s="52">
        <f>G71+G78</f>
        <v>0</v>
      </c>
      <c r="H70" s="52">
        <f>H71+H78</f>
        <v>0</v>
      </c>
      <c r="I70" s="52">
        <f aca="true" t="shared" si="16" ref="I70:S70">I71+I77+I78+I79</f>
        <v>0</v>
      </c>
      <c r="J70" s="52">
        <f t="shared" si="16"/>
        <v>0</v>
      </c>
      <c r="K70" s="52">
        <f t="shared" si="16"/>
        <v>0</v>
      </c>
      <c r="L70" s="52">
        <f t="shared" si="16"/>
        <v>0</v>
      </c>
      <c r="M70" s="52">
        <f t="shared" si="16"/>
        <v>0</v>
      </c>
      <c r="N70" s="20">
        <f t="shared" si="16"/>
        <v>0</v>
      </c>
      <c r="O70" s="20">
        <f>O71+O77+O78+O79</f>
        <v>0</v>
      </c>
      <c r="P70" s="20">
        <f>P71+P77+P78+P79</f>
        <v>0</v>
      </c>
      <c r="Q70" s="20">
        <f t="shared" si="16"/>
        <v>0</v>
      </c>
      <c r="R70" s="20">
        <f t="shared" si="16"/>
        <v>0</v>
      </c>
      <c r="S70" s="20">
        <f t="shared" si="16"/>
        <v>0</v>
      </c>
      <c r="T70" s="27"/>
      <c r="U70" s="27"/>
      <c r="V70" s="27"/>
    </row>
    <row r="71" spans="1:22" s="1" customFormat="1" ht="44.25" customHeight="1">
      <c r="A71" s="62" t="s">
        <v>200</v>
      </c>
      <c r="B71" s="63" t="s">
        <v>92</v>
      </c>
      <c r="C71" s="64">
        <v>320</v>
      </c>
      <c r="D71" s="64" t="s">
        <v>3</v>
      </c>
      <c r="E71" s="65">
        <f aca="true" t="shared" si="17" ref="E71:S71">E72</f>
        <v>0</v>
      </c>
      <c r="F71" s="65">
        <f t="shared" si="17"/>
        <v>0</v>
      </c>
      <c r="G71" s="65">
        <f t="shared" si="17"/>
        <v>0</v>
      </c>
      <c r="H71" s="65">
        <f t="shared" si="17"/>
        <v>0</v>
      </c>
      <c r="I71" s="65">
        <f t="shared" si="17"/>
        <v>0</v>
      </c>
      <c r="J71" s="65">
        <f t="shared" si="17"/>
        <v>0</v>
      </c>
      <c r="K71" s="65">
        <f t="shared" si="17"/>
        <v>0</v>
      </c>
      <c r="L71" s="65">
        <f t="shared" si="17"/>
        <v>0</v>
      </c>
      <c r="M71" s="65">
        <f t="shared" si="17"/>
        <v>0</v>
      </c>
      <c r="N71" s="21">
        <f t="shared" si="17"/>
        <v>0</v>
      </c>
      <c r="O71" s="21">
        <f t="shared" si="17"/>
        <v>0</v>
      </c>
      <c r="P71" s="21">
        <f t="shared" si="17"/>
        <v>0</v>
      </c>
      <c r="Q71" s="21">
        <f t="shared" si="17"/>
        <v>0</v>
      </c>
      <c r="R71" s="21">
        <f t="shared" si="17"/>
        <v>0</v>
      </c>
      <c r="S71" s="21">
        <f t="shared" si="17"/>
        <v>0</v>
      </c>
      <c r="T71" s="27"/>
      <c r="U71" s="27"/>
      <c r="V71" s="27"/>
    </row>
    <row r="72" spans="1:22" s="1" customFormat="1" ht="45" customHeight="1">
      <c r="A72" s="62" t="s">
        <v>201</v>
      </c>
      <c r="B72" s="63" t="s">
        <v>93</v>
      </c>
      <c r="C72" s="64">
        <v>321</v>
      </c>
      <c r="D72" s="64" t="s">
        <v>3</v>
      </c>
      <c r="E72" s="65">
        <f>E73+E74+E75+E76</f>
        <v>0</v>
      </c>
      <c r="F72" s="65">
        <f>F76+F75</f>
        <v>0</v>
      </c>
      <c r="G72" s="65">
        <f>G76+G75</f>
        <v>0</v>
      </c>
      <c r="H72" s="65">
        <f>H76+H75</f>
        <v>0</v>
      </c>
      <c r="I72" s="65">
        <f>I73+I74+I75+I76</f>
        <v>0</v>
      </c>
      <c r="J72" s="65">
        <f aca="true" t="shared" si="18" ref="J72:S72">J73+J74+J75+J76</f>
        <v>0</v>
      </c>
      <c r="K72" s="65">
        <f t="shared" si="18"/>
        <v>0</v>
      </c>
      <c r="L72" s="65">
        <f t="shared" si="18"/>
        <v>0</v>
      </c>
      <c r="M72" s="65">
        <f t="shared" si="18"/>
        <v>0</v>
      </c>
      <c r="N72" s="65">
        <f t="shared" si="18"/>
        <v>0</v>
      </c>
      <c r="O72" s="65">
        <f>O73+O74+O75+O76</f>
        <v>0</v>
      </c>
      <c r="P72" s="65">
        <f>P73+P74+P75+P76</f>
        <v>0</v>
      </c>
      <c r="Q72" s="65">
        <f t="shared" si="18"/>
        <v>0</v>
      </c>
      <c r="R72" s="65">
        <f t="shared" si="18"/>
        <v>0</v>
      </c>
      <c r="S72" s="65">
        <f t="shared" si="18"/>
        <v>0</v>
      </c>
      <c r="T72" s="27"/>
      <c r="U72" s="27"/>
      <c r="V72" s="27"/>
    </row>
    <row r="73" spans="1:22" s="1" customFormat="1" ht="34.5" customHeight="1" hidden="1">
      <c r="A73" s="16" t="s">
        <v>202</v>
      </c>
      <c r="B73" s="59" t="s">
        <v>138</v>
      </c>
      <c r="C73" s="60">
        <v>321</v>
      </c>
      <c r="D73" s="60">
        <v>262</v>
      </c>
      <c r="E73" s="61">
        <f>I73+J73</f>
        <v>0</v>
      </c>
      <c r="F73" s="61" t="s">
        <v>3</v>
      </c>
      <c r="G73" s="61" t="s">
        <v>3</v>
      </c>
      <c r="H73" s="61" t="s">
        <v>3</v>
      </c>
      <c r="I73" s="53"/>
      <c r="J73" s="61">
        <f>K73+L73+M73+N73+O73+P73+Q73+R73+S73</f>
        <v>0</v>
      </c>
      <c r="K73" s="53"/>
      <c r="L73" s="53"/>
      <c r="M73" s="53"/>
      <c r="N73" s="24"/>
      <c r="O73" s="24"/>
      <c r="P73" s="24"/>
      <c r="Q73" s="24"/>
      <c r="R73" s="24"/>
      <c r="S73" s="24"/>
      <c r="T73" s="27"/>
      <c r="U73" s="27"/>
      <c r="V73" s="27"/>
    </row>
    <row r="74" spans="1:22" s="1" customFormat="1" ht="38.25" customHeight="1" hidden="1">
      <c r="A74" s="16" t="s">
        <v>203</v>
      </c>
      <c r="B74" s="59" t="s">
        <v>139</v>
      </c>
      <c r="C74" s="60">
        <v>321</v>
      </c>
      <c r="D74" s="60">
        <v>262</v>
      </c>
      <c r="E74" s="61">
        <f>I74+J74</f>
        <v>0</v>
      </c>
      <c r="F74" s="61" t="s">
        <v>3</v>
      </c>
      <c r="G74" s="61" t="s">
        <v>3</v>
      </c>
      <c r="H74" s="61" t="s">
        <v>3</v>
      </c>
      <c r="I74" s="53"/>
      <c r="J74" s="61">
        <f>K74+L74+M74+N74+O74+P74+Q74+R74+S74</f>
        <v>0</v>
      </c>
      <c r="K74" s="53"/>
      <c r="L74" s="53"/>
      <c r="M74" s="53"/>
      <c r="N74" s="24"/>
      <c r="O74" s="24"/>
      <c r="P74" s="24"/>
      <c r="Q74" s="24"/>
      <c r="R74" s="24"/>
      <c r="S74" s="24"/>
      <c r="T74" s="27"/>
      <c r="U74" s="27"/>
      <c r="V74" s="27"/>
    </row>
    <row r="75" spans="1:22" s="1" customFormat="1" ht="38.25" customHeight="1" hidden="1">
      <c r="A75" s="16" t="s">
        <v>204</v>
      </c>
      <c r="B75" s="59" t="s">
        <v>140</v>
      </c>
      <c r="C75" s="60">
        <v>321</v>
      </c>
      <c r="D75" s="60">
        <v>264</v>
      </c>
      <c r="E75" s="47">
        <f>F75+I75+J75</f>
        <v>0</v>
      </c>
      <c r="F75" s="47">
        <f>G75+H75</f>
        <v>0</v>
      </c>
      <c r="G75" s="54"/>
      <c r="H75" s="54"/>
      <c r="I75" s="53"/>
      <c r="J75" s="61">
        <f>K75+L75+M75+N75+O75+P75+Q75+R75+S75</f>
        <v>0</v>
      </c>
      <c r="K75" s="53"/>
      <c r="L75" s="53"/>
      <c r="M75" s="53"/>
      <c r="N75" s="24"/>
      <c r="O75" s="24"/>
      <c r="P75" s="24"/>
      <c r="Q75" s="24"/>
      <c r="R75" s="24"/>
      <c r="S75" s="24"/>
      <c r="T75" s="27"/>
      <c r="U75" s="27"/>
      <c r="V75" s="27"/>
    </row>
    <row r="76" spans="1:22" s="1" customFormat="1" ht="27.75" customHeight="1" hidden="1">
      <c r="A76" s="36" t="s">
        <v>205</v>
      </c>
      <c r="B76" s="59" t="s">
        <v>141</v>
      </c>
      <c r="C76" s="60">
        <v>321</v>
      </c>
      <c r="D76" s="60">
        <v>266</v>
      </c>
      <c r="E76" s="47">
        <f>F76+I76+J76</f>
        <v>0</v>
      </c>
      <c r="F76" s="47">
        <f>G76+H76</f>
        <v>0</v>
      </c>
      <c r="G76" s="54"/>
      <c r="H76" s="54"/>
      <c r="I76" s="53"/>
      <c r="J76" s="61">
        <f>K76+L76+M76+N76+O76+P76+Q76+R76+S76</f>
        <v>0</v>
      </c>
      <c r="K76" s="53"/>
      <c r="L76" s="53"/>
      <c r="M76" s="53"/>
      <c r="N76" s="24"/>
      <c r="O76" s="24"/>
      <c r="P76" s="24"/>
      <c r="Q76" s="24"/>
      <c r="R76" s="24"/>
      <c r="S76" s="24"/>
      <c r="T76" s="27"/>
      <c r="U76" s="27"/>
      <c r="V76" s="27"/>
    </row>
    <row r="77" spans="1:22" s="1" customFormat="1" ht="48" customHeight="1">
      <c r="A77" s="62" t="s">
        <v>94</v>
      </c>
      <c r="B77" s="63" t="s">
        <v>95</v>
      </c>
      <c r="C77" s="64">
        <v>340</v>
      </c>
      <c r="D77" s="64">
        <v>296</v>
      </c>
      <c r="E77" s="65">
        <f>I77+J77</f>
        <v>0</v>
      </c>
      <c r="F77" s="65" t="s">
        <v>3</v>
      </c>
      <c r="G77" s="65" t="s">
        <v>3</v>
      </c>
      <c r="H77" s="65" t="s">
        <v>3</v>
      </c>
      <c r="I77" s="69"/>
      <c r="J77" s="65">
        <f>K77+L77+M77+N77+Q77+R77+S77</f>
        <v>0</v>
      </c>
      <c r="K77" s="70"/>
      <c r="L77" s="70"/>
      <c r="M77" s="70"/>
      <c r="N77" s="25"/>
      <c r="O77" s="25"/>
      <c r="P77" s="25"/>
      <c r="Q77" s="25"/>
      <c r="R77" s="25"/>
      <c r="S77" s="25"/>
      <c r="T77" s="27"/>
      <c r="U77" s="27"/>
      <c r="V77" s="27"/>
    </row>
    <row r="78" spans="1:22" s="1" customFormat="1" ht="67.5" customHeight="1">
      <c r="A78" s="62" t="s">
        <v>206</v>
      </c>
      <c r="B78" s="63" t="s">
        <v>96</v>
      </c>
      <c r="C78" s="64">
        <v>350</v>
      </c>
      <c r="D78" s="64">
        <v>296</v>
      </c>
      <c r="E78" s="65">
        <f>F78+I78+J78</f>
        <v>0</v>
      </c>
      <c r="F78" s="65">
        <f>G78+H78</f>
        <v>0</v>
      </c>
      <c r="G78" s="69"/>
      <c r="H78" s="69"/>
      <c r="I78" s="69"/>
      <c r="J78" s="65">
        <f>K78+L78+M78+N78+Q78+R78+S78</f>
        <v>0</v>
      </c>
      <c r="K78" s="70"/>
      <c r="L78" s="70"/>
      <c r="M78" s="70"/>
      <c r="N78" s="25"/>
      <c r="O78" s="25"/>
      <c r="P78" s="25"/>
      <c r="Q78" s="25"/>
      <c r="R78" s="25"/>
      <c r="S78" s="25"/>
      <c r="T78" s="27"/>
      <c r="U78" s="27"/>
      <c r="V78" s="27"/>
    </row>
    <row r="79" spans="1:22" s="1" customFormat="1" ht="12.75">
      <c r="A79" s="62" t="s">
        <v>582</v>
      </c>
      <c r="B79" s="63" t="s">
        <v>163</v>
      </c>
      <c r="C79" s="64">
        <v>360</v>
      </c>
      <c r="D79" s="64">
        <v>296</v>
      </c>
      <c r="E79" s="65">
        <f>I79+J79</f>
        <v>0</v>
      </c>
      <c r="F79" s="65" t="s">
        <v>3</v>
      </c>
      <c r="G79" s="65" t="s">
        <v>3</v>
      </c>
      <c r="H79" s="65" t="s">
        <v>3</v>
      </c>
      <c r="I79" s="69"/>
      <c r="J79" s="65">
        <f>K79+L79+M79+N79+Q79+R79+S79</f>
        <v>0</v>
      </c>
      <c r="K79" s="70"/>
      <c r="L79" s="70"/>
      <c r="M79" s="70"/>
      <c r="N79" s="25"/>
      <c r="O79" s="25"/>
      <c r="P79" s="25"/>
      <c r="Q79" s="25"/>
      <c r="R79" s="25"/>
      <c r="S79" s="25"/>
      <c r="T79" s="27"/>
      <c r="U79" s="27"/>
      <c r="V79" s="27"/>
    </row>
    <row r="80" spans="1:22" s="1" customFormat="1" ht="21.75" customHeight="1">
      <c r="A80" s="49" t="s">
        <v>207</v>
      </c>
      <c r="B80" s="57" t="s">
        <v>97</v>
      </c>
      <c r="C80" s="58">
        <v>850</v>
      </c>
      <c r="D80" s="58" t="s">
        <v>3</v>
      </c>
      <c r="E80" s="52">
        <f>F80+I80+J80</f>
        <v>115000</v>
      </c>
      <c r="F80" s="52">
        <f>G80+H80</f>
        <v>96000</v>
      </c>
      <c r="G80" s="52">
        <f>G81+G85+G89</f>
        <v>0</v>
      </c>
      <c r="H80" s="52">
        <f>H81+H85+H89</f>
        <v>96000</v>
      </c>
      <c r="I80" s="52">
        <f>I81+I85+I89</f>
        <v>19000</v>
      </c>
      <c r="J80" s="52">
        <f>K80+L80+M80+N80+Q80+R80+S80</f>
        <v>0</v>
      </c>
      <c r="K80" s="52">
        <f aca="true" t="shared" si="19" ref="K80:S80">K81+K85+K89</f>
        <v>0</v>
      </c>
      <c r="L80" s="52">
        <f t="shared" si="19"/>
        <v>0</v>
      </c>
      <c r="M80" s="52">
        <f t="shared" si="19"/>
        <v>0</v>
      </c>
      <c r="N80" s="52">
        <f t="shared" si="19"/>
        <v>0</v>
      </c>
      <c r="O80" s="52">
        <f>O81+O85+O89</f>
        <v>0</v>
      </c>
      <c r="P80" s="52">
        <f>P81+P85+P89</f>
        <v>0</v>
      </c>
      <c r="Q80" s="52">
        <f t="shared" si="19"/>
        <v>0</v>
      </c>
      <c r="R80" s="52">
        <f t="shared" si="19"/>
        <v>0</v>
      </c>
      <c r="S80" s="52">
        <f t="shared" si="19"/>
        <v>0</v>
      </c>
      <c r="T80" s="27"/>
      <c r="U80" s="27"/>
      <c r="V80" s="27"/>
    </row>
    <row r="81" spans="1:22" s="1" customFormat="1" ht="33" customHeight="1">
      <c r="A81" s="62" t="s">
        <v>214</v>
      </c>
      <c r="B81" s="63" t="s">
        <v>208</v>
      </c>
      <c r="C81" s="64">
        <v>851</v>
      </c>
      <c r="D81" s="64" t="s">
        <v>3</v>
      </c>
      <c r="E81" s="65">
        <f aca="true" t="shared" si="20" ref="E81:S81">E83+E84</f>
        <v>69800</v>
      </c>
      <c r="F81" s="65">
        <f t="shared" si="20"/>
        <v>69800</v>
      </c>
      <c r="G81" s="65">
        <f t="shared" si="20"/>
        <v>0</v>
      </c>
      <c r="H81" s="65">
        <f t="shared" si="20"/>
        <v>69800</v>
      </c>
      <c r="I81" s="65">
        <f t="shared" si="20"/>
        <v>0</v>
      </c>
      <c r="J81" s="65">
        <f t="shared" si="20"/>
        <v>0</v>
      </c>
      <c r="K81" s="65">
        <f t="shared" si="20"/>
        <v>0</v>
      </c>
      <c r="L81" s="65">
        <f aca="true" t="shared" si="21" ref="L81:Q81">L83+L84</f>
        <v>0</v>
      </c>
      <c r="M81" s="65">
        <f t="shared" si="21"/>
        <v>0</v>
      </c>
      <c r="N81" s="21">
        <f t="shared" si="21"/>
        <v>0</v>
      </c>
      <c r="O81" s="21">
        <f t="shared" si="21"/>
        <v>0</v>
      </c>
      <c r="P81" s="21">
        <f t="shared" si="21"/>
        <v>0</v>
      </c>
      <c r="Q81" s="21">
        <f t="shared" si="21"/>
        <v>0</v>
      </c>
      <c r="R81" s="21">
        <f t="shared" si="20"/>
        <v>0</v>
      </c>
      <c r="S81" s="21">
        <f t="shared" si="20"/>
        <v>0</v>
      </c>
      <c r="T81" s="27"/>
      <c r="U81" s="27"/>
      <c r="V81" s="27"/>
    </row>
    <row r="82" spans="1:22" s="1" customFormat="1" ht="9" customHeight="1">
      <c r="A82" s="36" t="s">
        <v>181</v>
      </c>
      <c r="B82" s="66"/>
      <c r="C82" s="37"/>
      <c r="D82" s="37"/>
      <c r="E82" s="47"/>
      <c r="F82" s="47"/>
      <c r="G82" s="47"/>
      <c r="H82" s="47"/>
      <c r="I82" s="47"/>
      <c r="J82" s="47"/>
      <c r="K82" s="48"/>
      <c r="L82" s="48"/>
      <c r="M82" s="48"/>
      <c r="N82" s="19"/>
      <c r="O82" s="19"/>
      <c r="P82" s="19"/>
      <c r="Q82" s="19"/>
      <c r="R82" s="19"/>
      <c r="S82" s="19"/>
      <c r="T82" s="27"/>
      <c r="U82" s="27"/>
      <c r="V82" s="27"/>
    </row>
    <row r="83" spans="1:22" s="1" customFormat="1" ht="12" customHeight="1">
      <c r="A83" s="36" t="s">
        <v>211</v>
      </c>
      <c r="B83" s="66" t="s">
        <v>209</v>
      </c>
      <c r="C83" s="37">
        <v>851</v>
      </c>
      <c r="D83" s="37">
        <v>291</v>
      </c>
      <c r="E83" s="47">
        <f>F83+I83+J83</f>
        <v>14800</v>
      </c>
      <c r="F83" s="47">
        <f>G83+H83</f>
        <v>14800</v>
      </c>
      <c r="G83" s="54"/>
      <c r="H83" s="54">
        <v>14800</v>
      </c>
      <c r="I83" s="54"/>
      <c r="J83" s="61">
        <f>K83+L83+M83+N83+O83+P83+Q83+R83+S83</f>
        <v>0</v>
      </c>
      <c r="K83" s="67"/>
      <c r="L83" s="67"/>
      <c r="M83" s="67"/>
      <c r="N83" s="23"/>
      <c r="O83" s="23"/>
      <c r="P83" s="23"/>
      <c r="Q83" s="23"/>
      <c r="R83" s="23"/>
      <c r="S83" s="23"/>
      <c r="T83" s="27"/>
      <c r="U83" s="27"/>
      <c r="V83" s="27"/>
    </row>
    <row r="84" spans="1:22" s="1" customFormat="1" ht="12" customHeight="1">
      <c r="A84" s="36" t="s">
        <v>212</v>
      </c>
      <c r="B84" s="66" t="s">
        <v>210</v>
      </c>
      <c r="C84" s="37">
        <v>851</v>
      </c>
      <c r="D84" s="37">
        <v>291</v>
      </c>
      <c r="E84" s="47">
        <f>F84+I84+J84</f>
        <v>55000</v>
      </c>
      <c r="F84" s="47">
        <f>G84+H84</f>
        <v>55000</v>
      </c>
      <c r="G84" s="54"/>
      <c r="H84" s="54">
        <v>55000</v>
      </c>
      <c r="I84" s="54"/>
      <c r="J84" s="61">
        <f>K84+L84+M84+N84+O84+P84+Q84+R84+S84</f>
        <v>0</v>
      </c>
      <c r="K84" s="67"/>
      <c r="L84" s="67"/>
      <c r="M84" s="67"/>
      <c r="N84" s="23"/>
      <c r="O84" s="23"/>
      <c r="P84" s="23"/>
      <c r="Q84" s="23"/>
      <c r="R84" s="23"/>
      <c r="S84" s="23"/>
      <c r="T84" s="27"/>
      <c r="U84" s="27"/>
      <c r="V84" s="27"/>
    </row>
    <row r="85" spans="1:22" s="1" customFormat="1" ht="45" customHeight="1">
      <c r="A85" s="62" t="s">
        <v>470</v>
      </c>
      <c r="B85" s="63" t="s">
        <v>218</v>
      </c>
      <c r="C85" s="64">
        <v>852</v>
      </c>
      <c r="D85" s="64" t="s">
        <v>3</v>
      </c>
      <c r="E85" s="65">
        <f>E87+E88</f>
        <v>11200</v>
      </c>
      <c r="F85" s="65">
        <f aca="true" t="shared" si="22" ref="F85:S85">F87+F88</f>
        <v>11200</v>
      </c>
      <c r="G85" s="65">
        <f t="shared" si="22"/>
        <v>0</v>
      </c>
      <c r="H85" s="65">
        <f t="shared" si="22"/>
        <v>11200</v>
      </c>
      <c r="I85" s="65">
        <f t="shared" si="22"/>
        <v>0</v>
      </c>
      <c r="J85" s="65">
        <f t="shared" si="22"/>
        <v>0</v>
      </c>
      <c r="K85" s="65">
        <f t="shared" si="22"/>
        <v>0</v>
      </c>
      <c r="L85" s="65">
        <f t="shared" si="22"/>
        <v>0</v>
      </c>
      <c r="M85" s="65">
        <f t="shared" si="22"/>
        <v>0</v>
      </c>
      <c r="N85" s="65">
        <f t="shared" si="22"/>
        <v>0</v>
      </c>
      <c r="O85" s="65">
        <f>O87+O88</f>
        <v>0</v>
      </c>
      <c r="P85" s="65">
        <f>P87+P88</f>
        <v>0</v>
      </c>
      <c r="Q85" s="65">
        <f t="shared" si="22"/>
        <v>0</v>
      </c>
      <c r="R85" s="65">
        <f t="shared" si="22"/>
        <v>0</v>
      </c>
      <c r="S85" s="65">
        <f t="shared" si="22"/>
        <v>0</v>
      </c>
      <c r="T85" s="27"/>
      <c r="U85" s="27"/>
      <c r="V85" s="27"/>
    </row>
    <row r="86" spans="1:22" s="1" customFormat="1" ht="9.75" customHeight="1">
      <c r="A86" s="36" t="s">
        <v>181</v>
      </c>
      <c r="B86" s="56"/>
      <c r="C86" s="546"/>
      <c r="D86" s="547"/>
      <c r="E86" s="47"/>
      <c r="F86" s="47"/>
      <c r="G86" s="47"/>
      <c r="H86" s="47"/>
      <c r="I86" s="47"/>
      <c r="J86" s="47"/>
      <c r="K86" s="48"/>
      <c r="L86" s="48"/>
      <c r="M86" s="48"/>
      <c r="N86" s="19"/>
      <c r="O86" s="19"/>
      <c r="P86" s="19"/>
      <c r="Q86" s="19"/>
      <c r="R86" s="19"/>
      <c r="S86" s="19"/>
      <c r="T86" s="27"/>
      <c r="U86" s="27"/>
      <c r="V86" s="27"/>
    </row>
    <row r="87" spans="1:22" s="1" customFormat="1" ht="14.25" customHeight="1">
      <c r="A87" s="36" t="s">
        <v>215</v>
      </c>
      <c r="B87" s="66" t="s">
        <v>142</v>
      </c>
      <c r="C87" s="37">
        <v>852</v>
      </c>
      <c r="D87" s="40">
        <v>291</v>
      </c>
      <c r="E87" s="47">
        <f>F87+I87+J87</f>
        <v>11200</v>
      </c>
      <c r="F87" s="47">
        <f>G87+H87</f>
        <v>11200</v>
      </c>
      <c r="G87" s="54"/>
      <c r="H87" s="54">
        <v>11200</v>
      </c>
      <c r="I87" s="54"/>
      <c r="J87" s="61">
        <f>K87+L87+M87+N87+O87+P87+Q87+R87+S87</f>
        <v>0</v>
      </c>
      <c r="K87" s="67"/>
      <c r="L87" s="67"/>
      <c r="M87" s="67"/>
      <c r="N87" s="23"/>
      <c r="O87" s="23"/>
      <c r="P87" s="23"/>
      <c r="Q87" s="23"/>
      <c r="R87" s="23"/>
      <c r="S87" s="23"/>
      <c r="T87" s="27"/>
      <c r="U87" s="27"/>
      <c r="V87" s="27"/>
    </row>
    <row r="88" spans="1:22" s="1" customFormat="1" ht="15" customHeight="1" hidden="1">
      <c r="A88" s="36" t="s">
        <v>216</v>
      </c>
      <c r="B88" s="66" t="s">
        <v>143</v>
      </c>
      <c r="C88" s="37">
        <v>852</v>
      </c>
      <c r="D88" s="40">
        <v>291</v>
      </c>
      <c r="E88" s="47">
        <f>F88+I88+J88</f>
        <v>0</v>
      </c>
      <c r="F88" s="47">
        <f>G88+H88</f>
        <v>0</v>
      </c>
      <c r="G88" s="54"/>
      <c r="H88" s="54"/>
      <c r="I88" s="54"/>
      <c r="J88" s="61">
        <f>K88+L88+M88+N88+O88+P88+Q88+R88+S88</f>
        <v>0</v>
      </c>
      <c r="K88" s="67"/>
      <c r="L88" s="67"/>
      <c r="M88" s="67"/>
      <c r="N88" s="23"/>
      <c r="O88" s="23"/>
      <c r="P88" s="23"/>
      <c r="Q88" s="23"/>
      <c r="R88" s="23"/>
      <c r="S88" s="23"/>
      <c r="T88" s="27"/>
      <c r="U88" s="27"/>
      <c r="V88" s="27"/>
    </row>
    <row r="89" spans="1:22" s="1" customFormat="1" ht="24" customHeight="1">
      <c r="A89" s="62" t="s">
        <v>217</v>
      </c>
      <c r="B89" s="63" t="s">
        <v>219</v>
      </c>
      <c r="C89" s="64">
        <v>853</v>
      </c>
      <c r="D89" s="64" t="s">
        <v>3</v>
      </c>
      <c r="E89" s="65">
        <f>F89+I89+J89</f>
        <v>34000</v>
      </c>
      <c r="F89" s="65">
        <f>G89+H89</f>
        <v>15000</v>
      </c>
      <c r="G89" s="65">
        <f>G91+G92+G93+G94+G95+G96</f>
        <v>0</v>
      </c>
      <c r="H89" s="65">
        <f aca="true" t="shared" si="23" ref="H89:S89">H91+H92+H93+H94+H95+H96</f>
        <v>15000</v>
      </c>
      <c r="I89" s="65">
        <f t="shared" si="23"/>
        <v>19000</v>
      </c>
      <c r="J89" s="65">
        <f t="shared" si="23"/>
        <v>0</v>
      </c>
      <c r="K89" s="65">
        <f t="shared" si="23"/>
        <v>0</v>
      </c>
      <c r="L89" s="65">
        <f t="shared" si="23"/>
        <v>0</v>
      </c>
      <c r="M89" s="65">
        <f t="shared" si="23"/>
        <v>0</v>
      </c>
      <c r="N89" s="65">
        <f t="shared" si="23"/>
        <v>0</v>
      </c>
      <c r="O89" s="65">
        <f>O91+O92+O93+O94+O95+O96</f>
        <v>0</v>
      </c>
      <c r="P89" s="65">
        <f>P91+P92+P93+P94+P95+P96</f>
        <v>0</v>
      </c>
      <c r="Q89" s="65">
        <f t="shared" si="23"/>
        <v>0</v>
      </c>
      <c r="R89" s="65">
        <f t="shared" si="23"/>
        <v>0</v>
      </c>
      <c r="S89" s="65">
        <f t="shared" si="23"/>
        <v>0</v>
      </c>
      <c r="T89" s="27"/>
      <c r="U89" s="27"/>
      <c r="V89" s="27"/>
    </row>
    <row r="90" spans="1:22" s="1" customFormat="1" ht="12" customHeight="1">
      <c r="A90" s="36" t="s">
        <v>1</v>
      </c>
      <c r="B90" s="56"/>
      <c r="C90" s="546"/>
      <c r="D90" s="547"/>
      <c r="E90" s="47"/>
      <c r="F90" s="47"/>
      <c r="G90" s="47"/>
      <c r="H90" s="47"/>
      <c r="I90" s="47"/>
      <c r="J90" s="47"/>
      <c r="K90" s="48"/>
      <c r="L90" s="48"/>
      <c r="M90" s="48"/>
      <c r="N90" s="19"/>
      <c r="O90" s="19"/>
      <c r="P90" s="19"/>
      <c r="Q90" s="19"/>
      <c r="R90" s="19"/>
      <c r="S90" s="19"/>
      <c r="T90" s="27"/>
      <c r="U90" s="27"/>
      <c r="V90" s="27"/>
    </row>
    <row r="91" spans="1:22" s="1" customFormat="1" ht="15" customHeight="1">
      <c r="A91" s="36" t="s">
        <v>144</v>
      </c>
      <c r="B91" s="59" t="s">
        <v>220</v>
      </c>
      <c r="C91" s="37">
        <v>853</v>
      </c>
      <c r="D91" s="37">
        <v>291</v>
      </c>
      <c r="E91" s="47">
        <f aca="true" t="shared" si="24" ref="E91:E111">F91+I91+J91</f>
        <v>15000</v>
      </c>
      <c r="F91" s="47">
        <f aca="true" t="shared" si="25" ref="F91:F100">G91+H91</f>
        <v>15000</v>
      </c>
      <c r="G91" s="54"/>
      <c r="H91" s="54">
        <v>15000</v>
      </c>
      <c r="I91" s="54"/>
      <c r="J91" s="61">
        <f aca="true" t="shared" si="26" ref="J91:J96">K91+L91+M91+N91+O91+P91+Q91+R91+S91</f>
        <v>0</v>
      </c>
      <c r="K91" s="67"/>
      <c r="L91" s="67"/>
      <c r="M91" s="67"/>
      <c r="N91" s="35"/>
      <c r="O91" s="35"/>
      <c r="P91" s="35"/>
      <c r="Q91" s="35"/>
      <c r="R91" s="35"/>
      <c r="S91" s="35"/>
      <c r="T91" s="27"/>
      <c r="U91" s="27"/>
      <c r="V91" s="27"/>
    </row>
    <row r="92" spans="1:22" s="1" customFormat="1" ht="39" customHeight="1" hidden="1">
      <c r="A92" s="36" t="s">
        <v>145</v>
      </c>
      <c r="B92" s="59" t="s">
        <v>221</v>
      </c>
      <c r="C92" s="37">
        <v>853</v>
      </c>
      <c r="D92" s="37">
        <v>292</v>
      </c>
      <c r="E92" s="47">
        <f t="shared" si="24"/>
        <v>0</v>
      </c>
      <c r="F92" s="47">
        <f t="shared" si="25"/>
        <v>0</v>
      </c>
      <c r="G92" s="54"/>
      <c r="H92" s="54"/>
      <c r="I92" s="54"/>
      <c r="J92" s="61">
        <f t="shared" si="26"/>
        <v>0</v>
      </c>
      <c r="K92" s="67"/>
      <c r="L92" s="67"/>
      <c r="M92" s="67"/>
      <c r="N92" s="35"/>
      <c r="O92" s="35"/>
      <c r="P92" s="35"/>
      <c r="Q92" s="35"/>
      <c r="R92" s="35"/>
      <c r="S92" s="35"/>
      <c r="T92" s="27"/>
      <c r="U92" s="27"/>
      <c r="V92" s="27"/>
    </row>
    <row r="93" spans="1:22" s="1" customFormat="1" ht="39" customHeight="1" hidden="1">
      <c r="A93" s="36" t="s">
        <v>146</v>
      </c>
      <c r="B93" s="59" t="s">
        <v>222</v>
      </c>
      <c r="C93" s="37">
        <v>853</v>
      </c>
      <c r="D93" s="37">
        <v>293</v>
      </c>
      <c r="E93" s="47">
        <f t="shared" si="24"/>
        <v>0</v>
      </c>
      <c r="F93" s="47">
        <f t="shared" si="25"/>
        <v>0</v>
      </c>
      <c r="G93" s="54"/>
      <c r="H93" s="54"/>
      <c r="I93" s="54"/>
      <c r="J93" s="61">
        <f t="shared" si="26"/>
        <v>0</v>
      </c>
      <c r="K93" s="67"/>
      <c r="L93" s="67"/>
      <c r="M93" s="67"/>
      <c r="N93" s="35"/>
      <c r="O93" s="35"/>
      <c r="P93" s="35"/>
      <c r="Q93" s="35"/>
      <c r="R93" s="35"/>
      <c r="S93" s="35"/>
      <c r="T93" s="27"/>
      <c r="U93" s="27"/>
      <c r="V93" s="27"/>
    </row>
    <row r="94" spans="1:22" s="1" customFormat="1" ht="14.25" customHeight="1" hidden="1">
      <c r="A94" s="36" t="s">
        <v>147</v>
      </c>
      <c r="B94" s="59" t="s">
        <v>223</v>
      </c>
      <c r="C94" s="37">
        <v>853</v>
      </c>
      <c r="D94" s="37">
        <v>295</v>
      </c>
      <c r="E94" s="47">
        <f t="shared" si="24"/>
        <v>0</v>
      </c>
      <c r="F94" s="47">
        <f t="shared" si="25"/>
        <v>0</v>
      </c>
      <c r="G94" s="54"/>
      <c r="H94" s="54"/>
      <c r="I94" s="54"/>
      <c r="J94" s="61">
        <f t="shared" si="26"/>
        <v>0</v>
      </c>
      <c r="K94" s="67"/>
      <c r="L94" s="67"/>
      <c r="M94" s="67"/>
      <c r="N94" s="35"/>
      <c r="O94" s="35"/>
      <c r="P94" s="35"/>
      <c r="Q94" s="35"/>
      <c r="R94" s="35"/>
      <c r="S94" s="35"/>
      <c r="T94" s="27"/>
      <c r="U94" s="27"/>
      <c r="V94" s="27"/>
    </row>
    <row r="95" spans="1:22" s="1" customFormat="1" ht="26.25" customHeight="1" hidden="1">
      <c r="A95" s="36" t="s">
        <v>148</v>
      </c>
      <c r="B95" s="59" t="s">
        <v>224</v>
      </c>
      <c r="C95" s="37">
        <v>853</v>
      </c>
      <c r="D95" s="37">
        <v>296</v>
      </c>
      <c r="E95" s="47">
        <f t="shared" si="24"/>
        <v>0</v>
      </c>
      <c r="F95" s="47">
        <f t="shared" si="25"/>
        <v>0</v>
      </c>
      <c r="G95" s="54"/>
      <c r="H95" s="54"/>
      <c r="I95" s="54"/>
      <c r="J95" s="61">
        <f t="shared" si="26"/>
        <v>0</v>
      </c>
      <c r="K95" s="67"/>
      <c r="L95" s="67"/>
      <c r="M95" s="67"/>
      <c r="N95" s="35"/>
      <c r="O95" s="35"/>
      <c r="P95" s="35"/>
      <c r="Q95" s="35"/>
      <c r="R95" s="35"/>
      <c r="S95" s="35"/>
      <c r="T95" s="27"/>
      <c r="U95" s="27"/>
      <c r="V95" s="27"/>
    </row>
    <row r="96" spans="1:22" s="1" customFormat="1" ht="21" customHeight="1">
      <c r="A96" s="36" t="s">
        <v>149</v>
      </c>
      <c r="B96" s="59" t="s">
        <v>225</v>
      </c>
      <c r="C96" s="37">
        <v>853</v>
      </c>
      <c r="D96" s="37">
        <v>297</v>
      </c>
      <c r="E96" s="47">
        <f t="shared" si="24"/>
        <v>19000</v>
      </c>
      <c r="F96" s="47">
        <f t="shared" si="25"/>
        <v>0</v>
      </c>
      <c r="G96" s="54"/>
      <c r="H96" s="54"/>
      <c r="I96" s="54">
        <v>19000</v>
      </c>
      <c r="J96" s="61">
        <f t="shared" si="26"/>
        <v>0</v>
      </c>
      <c r="K96" s="67"/>
      <c r="L96" s="67"/>
      <c r="M96" s="67"/>
      <c r="N96" s="35"/>
      <c r="O96" s="35"/>
      <c r="P96" s="35"/>
      <c r="Q96" s="35"/>
      <c r="R96" s="35"/>
      <c r="S96" s="35"/>
      <c r="T96" s="27"/>
      <c r="U96" s="27"/>
      <c r="V96" s="27"/>
    </row>
    <row r="97" spans="1:22" s="1" customFormat="1" ht="27.75" customHeight="1">
      <c r="A97" s="49" t="s">
        <v>228</v>
      </c>
      <c r="B97" s="57" t="s">
        <v>98</v>
      </c>
      <c r="C97" s="58" t="s">
        <v>3</v>
      </c>
      <c r="D97" s="58" t="s">
        <v>3</v>
      </c>
      <c r="E97" s="52">
        <f>E98+E99</f>
        <v>0</v>
      </c>
      <c r="F97" s="52">
        <f>F98+F99</f>
        <v>0</v>
      </c>
      <c r="G97" s="52">
        <f>G98+G99</f>
        <v>0</v>
      </c>
      <c r="H97" s="52">
        <f>H98+H99</f>
        <v>0</v>
      </c>
      <c r="I97" s="52">
        <f>I98+I99</f>
        <v>0</v>
      </c>
      <c r="J97" s="52" t="s">
        <v>3</v>
      </c>
      <c r="K97" s="52" t="s">
        <v>3</v>
      </c>
      <c r="L97" s="52" t="s">
        <v>3</v>
      </c>
      <c r="M97" s="52" t="s">
        <v>3</v>
      </c>
      <c r="N97" s="52" t="s">
        <v>3</v>
      </c>
      <c r="O97" s="52" t="s">
        <v>3</v>
      </c>
      <c r="P97" s="52" t="s">
        <v>3</v>
      </c>
      <c r="Q97" s="52" t="s">
        <v>3</v>
      </c>
      <c r="R97" s="52" t="s">
        <v>3</v>
      </c>
      <c r="S97" s="52" t="s">
        <v>3</v>
      </c>
      <c r="T97" s="27"/>
      <c r="U97" s="27"/>
      <c r="V97" s="27"/>
    </row>
    <row r="98" spans="1:22" s="1" customFormat="1" ht="26.25" customHeight="1" hidden="1">
      <c r="A98" s="16" t="s">
        <v>226</v>
      </c>
      <c r="B98" s="59" t="s">
        <v>227</v>
      </c>
      <c r="C98" s="60">
        <v>862</v>
      </c>
      <c r="D98" s="60">
        <v>253</v>
      </c>
      <c r="E98" s="47">
        <f>F98+I98</f>
        <v>0</v>
      </c>
      <c r="F98" s="47">
        <f t="shared" si="25"/>
        <v>0</v>
      </c>
      <c r="G98" s="53"/>
      <c r="H98" s="53"/>
      <c r="I98" s="53"/>
      <c r="J98" s="61" t="s">
        <v>3</v>
      </c>
      <c r="K98" s="61" t="s">
        <v>3</v>
      </c>
      <c r="L98" s="61" t="s">
        <v>3</v>
      </c>
      <c r="M98" s="61" t="s">
        <v>3</v>
      </c>
      <c r="N98" s="61" t="s">
        <v>3</v>
      </c>
      <c r="O98" s="61" t="s">
        <v>3</v>
      </c>
      <c r="P98" s="61" t="s">
        <v>3</v>
      </c>
      <c r="Q98" s="61" t="s">
        <v>3</v>
      </c>
      <c r="R98" s="61" t="s">
        <v>3</v>
      </c>
      <c r="S98" s="61" t="s">
        <v>3</v>
      </c>
      <c r="T98" s="27"/>
      <c r="U98" s="27"/>
      <c r="V98" s="27"/>
    </row>
    <row r="99" spans="1:22" s="1" customFormat="1" ht="26.25" customHeight="1" hidden="1">
      <c r="A99" s="372" t="s">
        <v>598</v>
      </c>
      <c r="B99" s="357" t="s">
        <v>597</v>
      </c>
      <c r="C99" s="373">
        <v>623</v>
      </c>
      <c r="D99" s="369">
        <v>297</v>
      </c>
      <c r="E99" s="47">
        <f>F99+I99</f>
        <v>0</v>
      </c>
      <c r="F99" s="47">
        <f t="shared" si="25"/>
        <v>0</v>
      </c>
      <c r="G99" s="53"/>
      <c r="H99" s="53"/>
      <c r="I99" s="53"/>
      <c r="J99" s="61" t="s">
        <v>3</v>
      </c>
      <c r="K99" s="61" t="s">
        <v>3</v>
      </c>
      <c r="L99" s="61" t="s">
        <v>3</v>
      </c>
      <c r="M99" s="61" t="s">
        <v>3</v>
      </c>
      <c r="N99" s="61" t="s">
        <v>3</v>
      </c>
      <c r="O99" s="61" t="s">
        <v>3</v>
      </c>
      <c r="P99" s="61"/>
      <c r="Q99" s="61"/>
      <c r="R99" s="61"/>
      <c r="S99" s="61"/>
      <c r="T99" s="27"/>
      <c r="U99" s="27"/>
      <c r="V99" s="27"/>
    </row>
    <row r="100" spans="1:22" s="1" customFormat="1" ht="23.25" customHeight="1">
      <c r="A100" s="49" t="s">
        <v>230</v>
      </c>
      <c r="B100" s="57" t="s">
        <v>99</v>
      </c>
      <c r="C100" s="58" t="s">
        <v>3</v>
      </c>
      <c r="D100" s="58" t="s">
        <v>3</v>
      </c>
      <c r="E100" s="52">
        <f t="shared" si="24"/>
        <v>0</v>
      </c>
      <c r="F100" s="52">
        <f t="shared" si="25"/>
        <v>0</v>
      </c>
      <c r="G100" s="55">
        <f>G102</f>
        <v>0</v>
      </c>
      <c r="H100" s="55">
        <f aca="true" t="shared" si="27" ref="H100:S100">H102</f>
        <v>0</v>
      </c>
      <c r="I100" s="55">
        <f t="shared" si="27"/>
        <v>0</v>
      </c>
      <c r="J100" s="52">
        <f>J102</f>
        <v>0</v>
      </c>
      <c r="K100" s="55">
        <f t="shared" si="27"/>
        <v>0</v>
      </c>
      <c r="L100" s="55">
        <f t="shared" si="27"/>
        <v>0</v>
      </c>
      <c r="M100" s="55">
        <f t="shared" si="27"/>
        <v>0</v>
      </c>
      <c r="N100" s="55">
        <f t="shared" si="27"/>
        <v>0</v>
      </c>
      <c r="O100" s="55">
        <f>O102</f>
        <v>0</v>
      </c>
      <c r="P100" s="55">
        <f>P102</f>
        <v>0</v>
      </c>
      <c r="Q100" s="55">
        <f t="shared" si="27"/>
        <v>0</v>
      </c>
      <c r="R100" s="55">
        <f t="shared" si="27"/>
        <v>0</v>
      </c>
      <c r="S100" s="55">
        <f t="shared" si="27"/>
        <v>0</v>
      </c>
      <c r="T100" s="27"/>
      <c r="U100" s="27"/>
      <c r="V100" s="27"/>
    </row>
    <row r="101" spans="1:22" s="1" customFormat="1" ht="12.75" customHeight="1" hidden="1">
      <c r="A101" s="36" t="s">
        <v>1</v>
      </c>
      <c r="B101" s="56"/>
      <c r="C101" s="546"/>
      <c r="D101" s="547"/>
      <c r="E101" s="47"/>
      <c r="F101" s="47"/>
      <c r="G101" s="47"/>
      <c r="H101" s="47"/>
      <c r="I101" s="47"/>
      <c r="J101" s="47"/>
      <c r="K101" s="48"/>
      <c r="L101" s="48"/>
      <c r="M101" s="48"/>
      <c r="N101" s="19"/>
      <c r="O101" s="19"/>
      <c r="P101" s="19"/>
      <c r="Q101" s="19"/>
      <c r="R101" s="19"/>
      <c r="S101" s="19"/>
      <c r="T101" s="27"/>
      <c r="U101" s="27"/>
      <c r="V101" s="27"/>
    </row>
    <row r="102" spans="1:22" s="1" customFormat="1" ht="51.75" customHeight="1" hidden="1">
      <c r="A102" s="36" t="s">
        <v>229</v>
      </c>
      <c r="B102" s="66" t="s">
        <v>164</v>
      </c>
      <c r="C102" s="37">
        <v>831</v>
      </c>
      <c r="D102" s="37" t="s">
        <v>3</v>
      </c>
      <c r="E102" s="47">
        <f t="shared" si="24"/>
        <v>0</v>
      </c>
      <c r="F102" s="47">
        <f>G102+H102</f>
        <v>0</v>
      </c>
      <c r="G102" s="47">
        <f aca="true" t="shared" si="28" ref="G102:N102">G103+G104+G105</f>
        <v>0</v>
      </c>
      <c r="H102" s="47">
        <f t="shared" si="28"/>
        <v>0</v>
      </c>
      <c r="I102" s="47">
        <f t="shared" si="28"/>
        <v>0</v>
      </c>
      <c r="J102" s="47">
        <f t="shared" si="28"/>
        <v>0</v>
      </c>
      <c r="K102" s="47">
        <f t="shared" si="28"/>
        <v>0</v>
      </c>
      <c r="L102" s="47">
        <f t="shared" si="28"/>
        <v>0</v>
      </c>
      <c r="M102" s="47">
        <f t="shared" si="28"/>
        <v>0</v>
      </c>
      <c r="N102" s="47">
        <f t="shared" si="28"/>
        <v>0</v>
      </c>
      <c r="O102" s="47">
        <f>O104+O105</f>
        <v>0</v>
      </c>
      <c r="P102" s="47">
        <f>P104+P105</f>
        <v>0</v>
      </c>
      <c r="Q102" s="47">
        <f>Q104+Q105</f>
        <v>0</v>
      </c>
      <c r="R102" s="47">
        <f>R104+R105</f>
        <v>0</v>
      </c>
      <c r="S102" s="47">
        <f>S104+S105</f>
        <v>0</v>
      </c>
      <c r="T102" s="27"/>
      <c r="U102" s="27"/>
      <c r="V102" s="27"/>
    </row>
    <row r="103" spans="1:22" s="1" customFormat="1" ht="42" customHeight="1" hidden="1">
      <c r="A103" s="286" t="s">
        <v>600</v>
      </c>
      <c r="B103" s="384" t="s">
        <v>165</v>
      </c>
      <c r="C103" s="383">
        <v>831</v>
      </c>
      <c r="D103" s="383">
        <v>293</v>
      </c>
      <c r="E103" s="47">
        <f>F103+I103+J103</f>
        <v>0</v>
      </c>
      <c r="F103" s="47">
        <f>G103+H103</f>
        <v>0</v>
      </c>
      <c r="G103" s="54"/>
      <c r="H103" s="54"/>
      <c r="I103" s="54"/>
      <c r="J103" s="61">
        <f>K103+L103+M103+N103+O103+P103+Q103+R103+S103</f>
        <v>0</v>
      </c>
      <c r="K103" s="116"/>
      <c r="L103" s="116"/>
      <c r="M103" s="116"/>
      <c r="N103" s="117"/>
      <c r="O103" s="117"/>
      <c r="P103" s="117"/>
      <c r="Q103" s="117"/>
      <c r="R103" s="117"/>
      <c r="S103" s="117"/>
      <c r="T103" s="27"/>
      <c r="U103" s="27"/>
      <c r="V103" s="27"/>
    </row>
    <row r="104" spans="1:22" s="1" customFormat="1" ht="36" customHeight="1" hidden="1">
      <c r="A104" s="36" t="s">
        <v>148</v>
      </c>
      <c r="B104" s="384" t="s">
        <v>166</v>
      </c>
      <c r="C104" s="37">
        <v>831</v>
      </c>
      <c r="D104" s="37">
        <v>296</v>
      </c>
      <c r="E104" s="47">
        <f>F104+I104+J104</f>
        <v>0</v>
      </c>
      <c r="F104" s="47">
        <f>G104+H104</f>
        <v>0</v>
      </c>
      <c r="G104" s="54"/>
      <c r="H104" s="54"/>
      <c r="I104" s="54"/>
      <c r="J104" s="61">
        <f>K104+L104+M104+N104+O104+P104+Q104+R104+S104</f>
        <v>0</v>
      </c>
      <c r="K104" s="116"/>
      <c r="L104" s="116"/>
      <c r="M104" s="116"/>
      <c r="N104" s="117"/>
      <c r="O104" s="117"/>
      <c r="P104" s="117"/>
      <c r="Q104" s="117"/>
      <c r="R104" s="117"/>
      <c r="S104" s="117"/>
      <c r="T104" s="27"/>
      <c r="U104" s="27"/>
      <c r="V104" s="27"/>
    </row>
    <row r="105" spans="1:22" s="1" customFormat="1" ht="27" customHeight="1" hidden="1">
      <c r="A105" s="36" t="s">
        <v>149</v>
      </c>
      <c r="B105" s="384" t="s">
        <v>599</v>
      </c>
      <c r="C105" s="37">
        <v>831</v>
      </c>
      <c r="D105" s="37">
        <v>297</v>
      </c>
      <c r="E105" s="47">
        <f>F105+I105+J105</f>
        <v>0</v>
      </c>
      <c r="F105" s="47">
        <f>G105+H105</f>
        <v>0</v>
      </c>
      <c r="G105" s="54"/>
      <c r="H105" s="54"/>
      <c r="I105" s="54"/>
      <c r="J105" s="61">
        <f>K105+L105+M105+N105+O105+P105+Q105+R105+S105</f>
        <v>0</v>
      </c>
      <c r="K105" s="116"/>
      <c r="L105" s="116"/>
      <c r="M105" s="116"/>
      <c r="N105" s="117"/>
      <c r="O105" s="117"/>
      <c r="P105" s="117"/>
      <c r="Q105" s="117"/>
      <c r="R105" s="117"/>
      <c r="S105" s="117"/>
      <c r="T105" s="27"/>
      <c r="U105" s="27"/>
      <c r="V105" s="27"/>
    </row>
    <row r="106" spans="1:22" s="1" customFormat="1" ht="25.5" customHeight="1">
      <c r="A106" s="49" t="s">
        <v>504</v>
      </c>
      <c r="B106" s="57" t="s">
        <v>100</v>
      </c>
      <c r="C106" s="58" t="s">
        <v>3</v>
      </c>
      <c r="D106" s="58" t="s">
        <v>3</v>
      </c>
      <c r="E106" s="52">
        <f t="shared" si="24"/>
        <v>5556868.67</v>
      </c>
      <c r="F106" s="52">
        <f>F107+F112+F137</f>
        <v>5392233.18</v>
      </c>
      <c r="G106" s="52">
        <f aca="true" t="shared" si="29" ref="G106:O106">G107+G112+G137</f>
        <v>398033.18</v>
      </c>
      <c r="H106" s="52">
        <f t="shared" si="29"/>
        <v>4994200</v>
      </c>
      <c r="I106" s="52">
        <f t="shared" si="29"/>
        <v>164635.49</v>
      </c>
      <c r="J106" s="52">
        <f t="shared" si="29"/>
        <v>0</v>
      </c>
      <c r="K106" s="52">
        <f t="shared" si="29"/>
        <v>0</v>
      </c>
      <c r="L106" s="52">
        <f t="shared" si="29"/>
        <v>0</v>
      </c>
      <c r="M106" s="52">
        <f t="shared" si="29"/>
        <v>0</v>
      </c>
      <c r="N106" s="52">
        <f t="shared" si="29"/>
        <v>0</v>
      </c>
      <c r="O106" s="52">
        <f t="shared" si="29"/>
        <v>0</v>
      </c>
      <c r="P106" s="52">
        <f>P107+P112</f>
        <v>0</v>
      </c>
      <c r="Q106" s="52">
        <f>Q107+Q112</f>
        <v>0</v>
      </c>
      <c r="R106" s="52">
        <f>R107+R112</f>
        <v>0</v>
      </c>
      <c r="S106" s="52">
        <f>S107+S112</f>
        <v>0</v>
      </c>
      <c r="T106" s="27"/>
      <c r="U106" s="27"/>
      <c r="V106" s="27"/>
    </row>
    <row r="107" spans="1:22" s="1" customFormat="1" ht="45.75" customHeight="1">
      <c r="A107" s="62" t="s">
        <v>231</v>
      </c>
      <c r="B107" s="63" t="s">
        <v>101</v>
      </c>
      <c r="C107" s="64">
        <v>243</v>
      </c>
      <c r="D107" s="64" t="s">
        <v>3</v>
      </c>
      <c r="E107" s="65">
        <f t="shared" si="24"/>
        <v>0</v>
      </c>
      <c r="F107" s="65">
        <f aca="true" t="shared" si="30" ref="F107:F112">G107+H107</f>
        <v>0</v>
      </c>
      <c r="G107" s="65">
        <f aca="true" t="shared" si="31" ref="G107:S107">G108+G109+G110+G111</f>
        <v>0</v>
      </c>
      <c r="H107" s="65">
        <f t="shared" si="31"/>
        <v>0</v>
      </c>
      <c r="I107" s="65">
        <f t="shared" si="31"/>
        <v>0</v>
      </c>
      <c r="J107" s="65">
        <f t="shared" si="31"/>
        <v>0</v>
      </c>
      <c r="K107" s="65">
        <f t="shared" si="31"/>
        <v>0</v>
      </c>
      <c r="L107" s="65">
        <f t="shared" si="31"/>
        <v>0</v>
      </c>
      <c r="M107" s="65">
        <f t="shared" si="31"/>
        <v>0</v>
      </c>
      <c r="N107" s="65">
        <f t="shared" si="31"/>
        <v>0</v>
      </c>
      <c r="O107" s="65">
        <f>O108+O109+O110+O111</f>
        <v>0</v>
      </c>
      <c r="P107" s="65">
        <f>P108+P109+P110+P111</f>
        <v>0</v>
      </c>
      <c r="Q107" s="65">
        <f t="shared" si="31"/>
        <v>0</v>
      </c>
      <c r="R107" s="65">
        <f t="shared" si="31"/>
        <v>0</v>
      </c>
      <c r="S107" s="65">
        <f t="shared" si="31"/>
        <v>0</v>
      </c>
      <c r="T107" s="27"/>
      <c r="U107" s="27"/>
      <c r="V107" s="27"/>
    </row>
    <row r="108" spans="1:22" s="1" customFormat="1" ht="24" customHeight="1" hidden="1">
      <c r="A108" s="36" t="s">
        <v>232</v>
      </c>
      <c r="B108" s="59" t="s">
        <v>150</v>
      </c>
      <c r="C108" s="60">
        <v>243</v>
      </c>
      <c r="D108" s="60">
        <v>225</v>
      </c>
      <c r="E108" s="47">
        <f t="shared" si="24"/>
        <v>0</v>
      </c>
      <c r="F108" s="47">
        <f t="shared" si="30"/>
        <v>0</v>
      </c>
      <c r="G108" s="54"/>
      <c r="H108" s="54"/>
      <c r="I108" s="54"/>
      <c r="J108" s="61">
        <f>K108+L108+M108+N108+O108+P108+Q108+R108+S108</f>
        <v>0</v>
      </c>
      <c r="K108" s="53"/>
      <c r="L108" s="53"/>
      <c r="M108" s="53"/>
      <c r="N108" s="24"/>
      <c r="O108" s="24"/>
      <c r="P108" s="24"/>
      <c r="Q108" s="24"/>
      <c r="R108" s="24"/>
      <c r="S108" s="24"/>
      <c r="T108" s="27"/>
      <c r="U108" s="27"/>
      <c r="V108" s="27"/>
    </row>
    <row r="109" spans="1:22" s="1" customFormat="1" ht="12.75" customHeight="1" hidden="1">
      <c r="A109" s="36" t="s">
        <v>233</v>
      </c>
      <c r="B109" s="59" t="s">
        <v>151</v>
      </c>
      <c r="C109" s="60">
        <v>243</v>
      </c>
      <c r="D109" s="60">
        <v>226</v>
      </c>
      <c r="E109" s="47">
        <f t="shared" si="24"/>
        <v>0</v>
      </c>
      <c r="F109" s="47">
        <f t="shared" si="30"/>
        <v>0</v>
      </c>
      <c r="G109" s="54"/>
      <c r="H109" s="54"/>
      <c r="I109" s="54"/>
      <c r="J109" s="61">
        <f>K109+L109+M109+N109+O109+P109+Q109+R109+S109</f>
        <v>0</v>
      </c>
      <c r="K109" s="53"/>
      <c r="L109" s="53"/>
      <c r="M109" s="53"/>
      <c r="N109" s="24"/>
      <c r="O109" s="24"/>
      <c r="P109" s="24"/>
      <c r="Q109" s="24"/>
      <c r="R109" s="24"/>
      <c r="S109" s="24"/>
      <c r="T109" s="27"/>
      <c r="U109" s="27"/>
      <c r="V109" s="27"/>
    </row>
    <row r="110" spans="1:22" s="1" customFormat="1" ht="21" customHeight="1" hidden="1">
      <c r="A110" s="36" t="s">
        <v>234</v>
      </c>
      <c r="B110" s="59" t="s">
        <v>152</v>
      </c>
      <c r="C110" s="60">
        <v>243</v>
      </c>
      <c r="D110" s="60">
        <v>228</v>
      </c>
      <c r="E110" s="47">
        <f t="shared" si="24"/>
        <v>0</v>
      </c>
      <c r="F110" s="47">
        <f t="shared" si="30"/>
        <v>0</v>
      </c>
      <c r="G110" s="54"/>
      <c r="H110" s="54"/>
      <c r="I110" s="54"/>
      <c r="J110" s="61">
        <f>K110+L110+M110+N110+O110+P110+Q110+R110+S110</f>
        <v>0</v>
      </c>
      <c r="K110" s="53"/>
      <c r="L110" s="53"/>
      <c r="M110" s="53"/>
      <c r="N110" s="24"/>
      <c r="O110" s="24"/>
      <c r="P110" s="24"/>
      <c r="Q110" s="24"/>
      <c r="R110" s="24"/>
      <c r="S110" s="24"/>
      <c r="T110" s="27"/>
      <c r="U110" s="27"/>
      <c r="V110" s="27"/>
    </row>
    <row r="111" spans="1:22" s="1" customFormat="1" ht="16.5" customHeight="1" hidden="1">
      <c r="A111" s="36" t="s">
        <v>236</v>
      </c>
      <c r="B111" s="59" t="s">
        <v>235</v>
      </c>
      <c r="C111" s="60">
        <v>243</v>
      </c>
      <c r="D111" s="60">
        <v>310</v>
      </c>
      <c r="E111" s="47">
        <f t="shared" si="24"/>
        <v>0</v>
      </c>
      <c r="F111" s="47">
        <f t="shared" si="30"/>
        <v>0</v>
      </c>
      <c r="G111" s="54"/>
      <c r="H111" s="54"/>
      <c r="I111" s="54"/>
      <c r="J111" s="61">
        <f>K111+L111+M111+N111+O111+P111+Q111+R111+S111</f>
        <v>0</v>
      </c>
      <c r="K111" s="53"/>
      <c r="L111" s="53"/>
      <c r="M111" s="53"/>
      <c r="N111" s="24"/>
      <c r="O111" s="24"/>
      <c r="P111" s="24"/>
      <c r="Q111" s="24"/>
      <c r="R111" s="24"/>
      <c r="S111" s="24"/>
      <c r="T111" s="27"/>
      <c r="U111" s="27"/>
      <c r="V111" s="27"/>
    </row>
    <row r="112" spans="1:22" s="1" customFormat="1" ht="18" customHeight="1">
      <c r="A112" s="62" t="s">
        <v>237</v>
      </c>
      <c r="B112" s="63" t="s">
        <v>102</v>
      </c>
      <c r="C112" s="64">
        <v>244</v>
      </c>
      <c r="D112" s="64" t="s">
        <v>3</v>
      </c>
      <c r="E112" s="65">
        <f>F112+I112+J112</f>
        <v>4703659.55</v>
      </c>
      <c r="F112" s="65">
        <f t="shared" si="30"/>
        <v>4539024.06</v>
      </c>
      <c r="G112" s="65">
        <f>G114+G115+G116+G117+G118+G119+G122+G123+G124+G125+G126+G127</f>
        <v>228274.43</v>
      </c>
      <c r="H112" s="65">
        <f aca="true" t="shared" si="32" ref="H112:O112">H114+H115+H116+H117+H118+H119+H122+H123+H124+H125+H126+H127</f>
        <v>4310749.63</v>
      </c>
      <c r="I112" s="65">
        <f t="shared" si="32"/>
        <v>164635.49</v>
      </c>
      <c r="J112" s="65">
        <f>K112+L112+M112+N112+Q112+R112+S112</f>
        <v>0</v>
      </c>
      <c r="K112" s="65">
        <f t="shared" si="32"/>
        <v>0</v>
      </c>
      <c r="L112" s="65">
        <f t="shared" si="32"/>
        <v>0</v>
      </c>
      <c r="M112" s="65">
        <f t="shared" si="32"/>
        <v>0</v>
      </c>
      <c r="N112" s="65">
        <f t="shared" si="32"/>
        <v>0</v>
      </c>
      <c r="O112" s="65">
        <f t="shared" si="32"/>
        <v>0</v>
      </c>
      <c r="P112" s="65">
        <f>P114+P115+P116+P117+P118+P119+P122+P123+P125+P126+P127</f>
        <v>0</v>
      </c>
      <c r="Q112" s="65">
        <f>Q114+Q115+Q116+Q117+Q118+Q119+Q122+Q123+Q125+Q126+Q127</f>
        <v>0</v>
      </c>
      <c r="R112" s="65">
        <f>R114+R115+R116+R117+R118+R119+R122+R123+R125+R126+R127</f>
        <v>0</v>
      </c>
      <c r="S112" s="65">
        <f>S114+S115+S116+S117+S118+S119+S122+S123+S125+S126+S127</f>
        <v>0</v>
      </c>
      <c r="T112" s="27"/>
      <c r="U112" s="27"/>
      <c r="V112" s="27"/>
    </row>
    <row r="113" spans="1:22" s="1" customFormat="1" ht="12.75" customHeight="1">
      <c r="A113" s="36" t="s">
        <v>1</v>
      </c>
      <c r="B113" s="56"/>
      <c r="C113" s="546"/>
      <c r="D113" s="547"/>
      <c r="E113" s="47"/>
      <c r="F113" s="47"/>
      <c r="G113" s="47"/>
      <c r="H113" s="47"/>
      <c r="I113" s="47"/>
      <c r="J113" s="47"/>
      <c r="K113" s="48"/>
      <c r="L113" s="48"/>
      <c r="M113" s="48"/>
      <c r="N113" s="19"/>
      <c r="O113" s="19"/>
      <c r="P113" s="19"/>
      <c r="Q113" s="19"/>
      <c r="R113" s="19"/>
      <c r="S113" s="19"/>
      <c r="T113" s="27"/>
      <c r="U113" s="27"/>
      <c r="V113" s="27"/>
    </row>
    <row r="114" spans="1:22" s="1" customFormat="1" ht="14.25" customHeight="1">
      <c r="A114" s="36" t="s">
        <v>238</v>
      </c>
      <c r="B114" s="59" t="s">
        <v>153</v>
      </c>
      <c r="C114" s="37">
        <v>244</v>
      </c>
      <c r="D114" s="37">
        <v>221</v>
      </c>
      <c r="E114" s="47">
        <f aca="true" t="shared" si="33" ref="E114:E127">F114+I114+J114</f>
        <v>232151.96</v>
      </c>
      <c r="F114" s="47">
        <f aca="true" t="shared" si="34" ref="F114:F137">G114+H114</f>
        <v>232151.96</v>
      </c>
      <c r="G114" s="54">
        <v>32151.96</v>
      </c>
      <c r="H114" s="54">
        <v>200000</v>
      </c>
      <c r="I114" s="54"/>
      <c r="J114" s="61">
        <f aca="true" t="shared" si="35" ref="J114:J126">K114+L114+M114+N114+O114+P114+Q114+R114+S114</f>
        <v>0</v>
      </c>
      <c r="K114" s="67"/>
      <c r="L114" s="67"/>
      <c r="M114" s="67"/>
      <c r="N114" s="67"/>
      <c r="O114" s="67"/>
      <c r="P114" s="67"/>
      <c r="Q114" s="67"/>
      <c r="R114" s="67"/>
      <c r="S114" s="67"/>
      <c r="T114" s="27"/>
      <c r="U114" s="27"/>
      <c r="V114" s="27"/>
    </row>
    <row r="115" spans="1:22" s="1" customFormat="1" ht="12.75" customHeight="1" hidden="1">
      <c r="A115" s="36" t="s">
        <v>239</v>
      </c>
      <c r="B115" s="59" t="s">
        <v>154</v>
      </c>
      <c r="C115" s="37">
        <v>244</v>
      </c>
      <c r="D115" s="37">
        <v>222</v>
      </c>
      <c r="E115" s="47">
        <f t="shared" si="33"/>
        <v>0</v>
      </c>
      <c r="F115" s="47">
        <f t="shared" si="34"/>
        <v>0</v>
      </c>
      <c r="G115" s="54"/>
      <c r="H115" s="54"/>
      <c r="I115" s="54"/>
      <c r="J115" s="61">
        <f t="shared" si="35"/>
        <v>0</v>
      </c>
      <c r="K115" s="67"/>
      <c r="L115" s="67"/>
      <c r="M115" s="67"/>
      <c r="N115" s="67"/>
      <c r="O115" s="67"/>
      <c r="P115" s="67"/>
      <c r="Q115" s="67"/>
      <c r="R115" s="67"/>
      <c r="S115" s="67"/>
      <c r="T115" s="27"/>
      <c r="U115" s="27"/>
      <c r="V115" s="27"/>
    </row>
    <row r="116" spans="1:22" s="1" customFormat="1" ht="15" customHeight="1">
      <c r="A116" s="36" t="s">
        <v>240</v>
      </c>
      <c r="B116" s="59" t="s">
        <v>155</v>
      </c>
      <c r="C116" s="37">
        <v>244</v>
      </c>
      <c r="D116" s="37">
        <v>223</v>
      </c>
      <c r="E116" s="47">
        <f t="shared" si="33"/>
        <v>411239.32</v>
      </c>
      <c r="F116" s="47">
        <f t="shared" si="34"/>
        <v>411239.32</v>
      </c>
      <c r="G116" s="54">
        <v>68889.69</v>
      </c>
      <c r="H116" s="54">
        <v>342349.63</v>
      </c>
      <c r="I116" s="54"/>
      <c r="J116" s="61">
        <f t="shared" si="35"/>
        <v>0</v>
      </c>
      <c r="K116" s="67"/>
      <c r="L116" s="67"/>
      <c r="M116" s="67"/>
      <c r="N116" s="67"/>
      <c r="O116" s="67"/>
      <c r="P116" s="67"/>
      <c r="Q116" s="67"/>
      <c r="R116" s="67"/>
      <c r="S116" s="67"/>
      <c r="T116" s="27"/>
      <c r="U116" s="27"/>
      <c r="V116" s="27"/>
    </row>
    <row r="117" spans="1:22" s="1" customFormat="1" ht="34.5" customHeight="1">
      <c r="A117" s="36" t="s">
        <v>241</v>
      </c>
      <c r="B117" s="59" t="s">
        <v>156</v>
      </c>
      <c r="C117" s="37">
        <v>244</v>
      </c>
      <c r="D117" s="37">
        <v>224</v>
      </c>
      <c r="E117" s="47">
        <f t="shared" si="33"/>
        <v>864900</v>
      </c>
      <c r="F117" s="47">
        <f t="shared" si="34"/>
        <v>864900</v>
      </c>
      <c r="G117" s="54"/>
      <c r="H117" s="54">
        <v>864900</v>
      </c>
      <c r="I117" s="54"/>
      <c r="J117" s="61">
        <f t="shared" si="35"/>
        <v>0</v>
      </c>
      <c r="K117" s="67"/>
      <c r="L117" s="67"/>
      <c r="M117" s="67"/>
      <c r="N117" s="67"/>
      <c r="O117" s="67"/>
      <c r="P117" s="67"/>
      <c r="Q117" s="67"/>
      <c r="R117" s="67"/>
      <c r="S117" s="67"/>
      <c r="T117" s="27"/>
      <c r="U117" s="27"/>
      <c r="V117" s="27"/>
    </row>
    <row r="118" spans="1:22" s="1" customFormat="1" ht="15" customHeight="1">
      <c r="A118" s="36" t="s">
        <v>242</v>
      </c>
      <c r="B118" s="59" t="s">
        <v>157</v>
      </c>
      <c r="C118" s="37">
        <v>244</v>
      </c>
      <c r="D118" s="37">
        <v>225</v>
      </c>
      <c r="E118" s="47">
        <f t="shared" si="33"/>
        <v>401000</v>
      </c>
      <c r="F118" s="47">
        <f t="shared" si="34"/>
        <v>371000</v>
      </c>
      <c r="G118" s="54"/>
      <c r="H118" s="54">
        <v>371000</v>
      </c>
      <c r="I118" s="54">
        <v>30000</v>
      </c>
      <c r="J118" s="61">
        <f t="shared" si="35"/>
        <v>0</v>
      </c>
      <c r="K118" s="67"/>
      <c r="L118" s="67"/>
      <c r="M118" s="67"/>
      <c r="N118" s="67"/>
      <c r="O118" s="67"/>
      <c r="P118" s="67"/>
      <c r="Q118" s="67"/>
      <c r="R118" s="67"/>
      <c r="S118" s="67"/>
      <c r="T118" s="27"/>
      <c r="U118" s="27"/>
      <c r="V118" s="27"/>
    </row>
    <row r="119" spans="1:22" s="1" customFormat="1" ht="13.5" customHeight="1">
      <c r="A119" s="36" t="s">
        <v>233</v>
      </c>
      <c r="B119" s="59" t="s">
        <v>248</v>
      </c>
      <c r="C119" s="37">
        <v>244</v>
      </c>
      <c r="D119" s="37">
        <v>226</v>
      </c>
      <c r="E119" s="47">
        <f t="shared" si="33"/>
        <v>1583732.78</v>
      </c>
      <c r="F119" s="47">
        <f t="shared" si="34"/>
        <v>1583732.78</v>
      </c>
      <c r="G119" s="54">
        <v>127232.78</v>
      </c>
      <c r="H119" s="54">
        <v>1456500</v>
      </c>
      <c r="I119" s="54"/>
      <c r="J119" s="61">
        <f t="shared" si="35"/>
        <v>0</v>
      </c>
      <c r="K119" s="67"/>
      <c r="L119" s="67"/>
      <c r="M119" s="67"/>
      <c r="N119" s="67"/>
      <c r="O119" s="67"/>
      <c r="P119" s="67"/>
      <c r="Q119" s="67"/>
      <c r="R119" s="67"/>
      <c r="S119" s="67"/>
      <c r="T119" s="27"/>
      <c r="U119" s="27"/>
      <c r="V119" s="27"/>
    </row>
    <row r="120" spans="1:20" s="1" customFormat="1" ht="13.5" customHeight="1" hidden="1">
      <c r="A120" s="89" t="s">
        <v>243</v>
      </c>
      <c r="B120" s="90"/>
      <c r="C120" s="37"/>
      <c r="D120" s="91"/>
      <c r="E120" s="18"/>
      <c r="F120" s="18"/>
      <c r="G120" s="18"/>
      <c r="H120" s="18"/>
      <c r="I120" s="18"/>
      <c r="J120" s="61">
        <f t="shared" si="35"/>
        <v>0</v>
      </c>
      <c r="K120" s="22"/>
      <c r="L120" s="22"/>
      <c r="M120" s="22"/>
      <c r="N120" s="19"/>
      <c r="O120" s="19"/>
      <c r="P120" s="19"/>
      <c r="Q120" s="19"/>
      <c r="R120" s="19"/>
      <c r="S120" s="19"/>
      <c r="T120" s="92"/>
    </row>
    <row r="121" spans="1:21" s="1" customFormat="1" ht="13.5" customHeight="1" hidden="1">
      <c r="A121" s="93" t="s">
        <v>244</v>
      </c>
      <c r="B121" s="94" t="s">
        <v>249</v>
      </c>
      <c r="C121" s="37">
        <v>244</v>
      </c>
      <c r="D121" s="3">
        <v>226</v>
      </c>
      <c r="E121" s="18">
        <f>F121+I121+J121</f>
        <v>0</v>
      </c>
      <c r="F121" s="18">
        <f>G121+H121</f>
        <v>0</v>
      </c>
      <c r="G121" s="95"/>
      <c r="H121" s="95"/>
      <c r="I121" s="95"/>
      <c r="J121" s="61">
        <f t="shared" si="35"/>
        <v>0</v>
      </c>
      <c r="K121" s="23"/>
      <c r="L121" s="23"/>
      <c r="M121" s="23"/>
      <c r="N121" s="19"/>
      <c r="O121" s="19"/>
      <c r="P121" s="19"/>
      <c r="Q121" s="19"/>
      <c r="R121" s="19"/>
      <c r="S121" s="19"/>
      <c r="T121" s="92"/>
      <c r="U121" s="92"/>
    </row>
    <row r="122" spans="1:22" s="1" customFormat="1" ht="13.5" customHeight="1">
      <c r="A122" s="36" t="s">
        <v>245</v>
      </c>
      <c r="B122" s="59" t="s">
        <v>158</v>
      </c>
      <c r="C122" s="37">
        <v>244</v>
      </c>
      <c r="D122" s="37">
        <v>227</v>
      </c>
      <c r="E122" s="47">
        <f t="shared" si="33"/>
        <v>15000</v>
      </c>
      <c r="F122" s="47">
        <f>G122+H122</f>
        <v>15000</v>
      </c>
      <c r="G122" s="54"/>
      <c r="H122" s="54">
        <v>15000</v>
      </c>
      <c r="I122" s="54"/>
      <c r="J122" s="61">
        <f t="shared" si="35"/>
        <v>0</v>
      </c>
      <c r="K122" s="67"/>
      <c r="L122" s="67"/>
      <c r="M122" s="67"/>
      <c r="N122" s="23"/>
      <c r="O122" s="23"/>
      <c r="P122" s="23"/>
      <c r="Q122" s="23"/>
      <c r="R122" s="23"/>
      <c r="S122" s="23"/>
      <c r="T122" s="27"/>
      <c r="U122" s="27"/>
      <c r="V122" s="27"/>
    </row>
    <row r="123" spans="1:22" s="1" customFormat="1" ht="23.25" customHeight="1" hidden="1">
      <c r="A123" s="36" t="s">
        <v>234</v>
      </c>
      <c r="B123" s="59" t="s">
        <v>159</v>
      </c>
      <c r="C123" s="37">
        <v>244</v>
      </c>
      <c r="D123" s="37">
        <v>228</v>
      </c>
      <c r="E123" s="47">
        <f t="shared" si="33"/>
        <v>0</v>
      </c>
      <c r="F123" s="47">
        <f>G123+H123</f>
        <v>0</v>
      </c>
      <c r="G123" s="54"/>
      <c r="H123" s="54"/>
      <c r="I123" s="54"/>
      <c r="J123" s="61">
        <f t="shared" si="35"/>
        <v>0</v>
      </c>
      <c r="K123" s="67"/>
      <c r="L123" s="67"/>
      <c r="M123" s="67"/>
      <c r="N123" s="23"/>
      <c r="O123" s="23"/>
      <c r="P123" s="23"/>
      <c r="Q123" s="23"/>
      <c r="R123" s="23"/>
      <c r="S123" s="23"/>
      <c r="T123" s="27"/>
      <c r="U123" s="27"/>
      <c r="V123" s="27"/>
    </row>
    <row r="124" spans="1:22" s="1" customFormat="1" ht="42" customHeight="1" hidden="1">
      <c r="A124" s="36" t="s">
        <v>571</v>
      </c>
      <c r="B124" s="66" t="s">
        <v>160</v>
      </c>
      <c r="C124" s="37">
        <v>244</v>
      </c>
      <c r="D124" s="37">
        <v>229</v>
      </c>
      <c r="E124" s="375">
        <f>F124+I124+J124</f>
        <v>0</v>
      </c>
      <c r="F124" s="375">
        <f>G124+H124</f>
        <v>0</v>
      </c>
      <c r="G124" s="54"/>
      <c r="H124" s="54"/>
      <c r="I124" s="356"/>
      <c r="J124" s="61">
        <f t="shared" si="35"/>
        <v>0</v>
      </c>
      <c r="K124" s="67"/>
      <c r="L124" s="67"/>
      <c r="M124" s="67"/>
      <c r="N124" s="23"/>
      <c r="O124" s="23"/>
      <c r="P124" s="23"/>
      <c r="Q124" s="23"/>
      <c r="R124" s="23"/>
      <c r="S124" s="23"/>
      <c r="T124" s="27"/>
      <c r="U124" s="27"/>
      <c r="V124" s="27"/>
    </row>
    <row r="125" spans="1:22" s="1" customFormat="1" ht="14.25" customHeight="1">
      <c r="A125" s="36" t="s">
        <v>236</v>
      </c>
      <c r="B125" s="66" t="s">
        <v>161</v>
      </c>
      <c r="C125" s="37">
        <v>244</v>
      </c>
      <c r="D125" s="37">
        <v>310</v>
      </c>
      <c r="E125" s="47">
        <f t="shared" si="33"/>
        <v>835000</v>
      </c>
      <c r="F125" s="47">
        <f t="shared" si="34"/>
        <v>750000</v>
      </c>
      <c r="G125" s="54"/>
      <c r="H125" s="54">
        <v>750000</v>
      </c>
      <c r="I125" s="54">
        <v>85000</v>
      </c>
      <c r="J125" s="61">
        <f t="shared" si="35"/>
        <v>0</v>
      </c>
      <c r="K125" s="67"/>
      <c r="L125" s="67"/>
      <c r="M125" s="67"/>
      <c r="N125" s="23"/>
      <c r="O125" s="23"/>
      <c r="P125" s="23"/>
      <c r="Q125" s="23"/>
      <c r="R125" s="23"/>
      <c r="S125" s="23"/>
      <c r="T125" s="27"/>
      <c r="U125" s="27"/>
      <c r="V125" s="27"/>
    </row>
    <row r="126" spans="1:22" s="1" customFormat="1" ht="24" customHeight="1" hidden="1">
      <c r="A126" s="36" t="s">
        <v>246</v>
      </c>
      <c r="B126" s="66" t="s">
        <v>162</v>
      </c>
      <c r="C126" s="37">
        <v>244</v>
      </c>
      <c r="D126" s="37">
        <v>320</v>
      </c>
      <c r="E126" s="47">
        <f t="shared" si="33"/>
        <v>0</v>
      </c>
      <c r="F126" s="47">
        <f t="shared" si="34"/>
        <v>0</v>
      </c>
      <c r="G126" s="54"/>
      <c r="H126" s="54"/>
      <c r="I126" s="54"/>
      <c r="J126" s="61">
        <f t="shared" si="35"/>
        <v>0</v>
      </c>
      <c r="K126" s="67"/>
      <c r="L126" s="67"/>
      <c r="M126" s="67"/>
      <c r="N126" s="23"/>
      <c r="O126" s="23"/>
      <c r="P126" s="23"/>
      <c r="Q126" s="23"/>
      <c r="R126" s="23"/>
      <c r="S126" s="23"/>
      <c r="T126" s="27"/>
      <c r="U126" s="27"/>
      <c r="V126" s="27"/>
    </row>
    <row r="127" spans="1:22" s="1" customFormat="1" ht="16.5" customHeight="1">
      <c r="A127" s="36" t="s">
        <v>247</v>
      </c>
      <c r="B127" s="66" t="s">
        <v>572</v>
      </c>
      <c r="C127" s="37">
        <v>244</v>
      </c>
      <c r="D127" s="37">
        <v>340</v>
      </c>
      <c r="E127" s="47">
        <f t="shared" si="33"/>
        <v>360635.49</v>
      </c>
      <c r="F127" s="47">
        <f t="shared" si="34"/>
        <v>311000</v>
      </c>
      <c r="G127" s="47">
        <f>G129+G130+G131+G132+G133+G134+G135+G136</f>
        <v>0</v>
      </c>
      <c r="H127" s="47">
        <f aca="true" t="shared" si="36" ref="H127:S127">H129+H130+H131+H132+H133+H134+H135+H136</f>
        <v>311000</v>
      </c>
      <c r="I127" s="47">
        <f t="shared" si="36"/>
        <v>49635.490000000005</v>
      </c>
      <c r="J127" s="61">
        <f>K127+L127+M127+N127+O127+P127+Q127+R127+S127</f>
        <v>0</v>
      </c>
      <c r="K127" s="47">
        <f t="shared" si="36"/>
        <v>0</v>
      </c>
      <c r="L127" s="47">
        <f t="shared" si="36"/>
        <v>0</v>
      </c>
      <c r="M127" s="47">
        <f t="shared" si="36"/>
        <v>0</v>
      </c>
      <c r="N127" s="47">
        <f t="shared" si="36"/>
        <v>0</v>
      </c>
      <c r="O127" s="47">
        <f>O129+O130+O131+O132+O133+O134+O135+O136</f>
        <v>0</v>
      </c>
      <c r="P127" s="47">
        <f>P129+P130+P131+P132+P133+P134+P135+P136</f>
        <v>0</v>
      </c>
      <c r="Q127" s="47">
        <f t="shared" si="36"/>
        <v>0</v>
      </c>
      <c r="R127" s="47">
        <f t="shared" si="36"/>
        <v>0</v>
      </c>
      <c r="S127" s="47">
        <f t="shared" si="36"/>
        <v>0</v>
      </c>
      <c r="T127" s="27"/>
      <c r="U127" s="27"/>
      <c r="V127" s="27"/>
    </row>
    <row r="128" spans="1:22" s="1" customFormat="1" ht="12" customHeight="1">
      <c r="A128" s="36" t="s">
        <v>1</v>
      </c>
      <c r="B128" s="66"/>
      <c r="C128" s="75"/>
      <c r="D128" s="76"/>
      <c r="E128" s="47"/>
      <c r="F128" s="47"/>
      <c r="G128" s="47"/>
      <c r="H128" s="47"/>
      <c r="I128" s="47"/>
      <c r="J128" s="61"/>
      <c r="K128" s="68"/>
      <c r="L128" s="68"/>
      <c r="M128" s="68"/>
      <c r="N128" s="22"/>
      <c r="O128" s="22"/>
      <c r="P128" s="22"/>
      <c r="Q128" s="22"/>
      <c r="R128" s="22"/>
      <c r="S128" s="22"/>
      <c r="T128" s="27"/>
      <c r="U128" s="27"/>
      <c r="V128" s="27"/>
    </row>
    <row r="129" spans="1:22" s="1" customFormat="1" ht="34.5" hidden="1">
      <c r="A129" s="16" t="s">
        <v>251</v>
      </c>
      <c r="B129" s="66" t="s">
        <v>573</v>
      </c>
      <c r="C129" s="75">
        <v>244</v>
      </c>
      <c r="D129" s="121">
        <v>341</v>
      </c>
      <c r="E129" s="47">
        <f>F129+I129+J129</f>
        <v>0</v>
      </c>
      <c r="F129" s="47">
        <f>G129+H129</f>
        <v>0</v>
      </c>
      <c r="G129" s="54"/>
      <c r="H129" s="54"/>
      <c r="I129" s="54"/>
      <c r="J129" s="61">
        <f aca="true" t="shared" si="37" ref="J129:J136">K129+L129+M129+N129+O129+P129+Q129+R129+S129</f>
        <v>0</v>
      </c>
      <c r="K129" s="67"/>
      <c r="L129" s="67"/>
      <c r="M129" s="67"/>
      <c r="N129" s="22"/>
      <c r="O129" s="22"/>
      <c r="P129" s="22"/>
      <c r="Q129" s="22"/>
      <c r="R129" s="22"/>
      <c r="S129" s="22"/>
      <c r="T129" s="27"/>
      <c r="U129" s="27"/>
      <c r="V129" s="27"/>
    </row>
    <row r="130" spans="1:22" s="1" customFormat="1" ht="23.25" customHeight="1" hidden="1">
      <c r="A130" s="36" t="s">
        <v>252</v>
      </c>
      <c r="B130" s="66" t="s">
        <v>574</v>
      </c>
      <c r="C130" s="37">
        <v>244</v>
      </c>
      <c r="D130" s="39">
        <v>342</v>
      </c>
      <c r="E130" s="47">
        <f aca="true" t="shared" si="38" ref="E130:E136">F130+I130+J130</f>
        <v>0</v>
      </c>
      <c r="F130" s="47">
        <f t="shared" si="34"/>
        <v>0</v>
      </c>
      <c r="G130" s="54"/>
      <c r="H130" s="54"/>
      <c r="I130" s="54"/>
      <c r="J130" s="61">
        <f t="shared" si="37"/>
        <v>0</v>
      </c>
      <c r="K130" s="67"/>
      <c r="L130" s="67"/>
      <c r="M130" s="67"/>
      <c r="N130" s="23"/>
      <c r="O130" s="23"/>
      <c r="P130" s="23"/>
      <c r="Q130" s="23"/>
      <c r="R130" s="23"/>
      <c r="S130" s="23"/>
      <c r="T130" s="27"/>
      <c r="U130" s="27"/>
      <c r="V130" s="27"/>
    </row>
    <row r="131" spans="1:22" s="1" customFormat="1" ht="21" customHeight="1">
      <c r="A131" s="36" t="s">
        <v>254</v>
      </c>
      <c r="B131" s="66" t="s">
        <v>575</v>
      </c>
      <c r="C131" s="37">
        <v>244</v>
      </c>
      <c r="D131" s="39">
        <v>343</v>
      </c>
      <c r="E131" s="47">
        <f t="shared" si="38"/>
        <v>117000</v>
      </c>
      <c r="F131" s="47">
        <f t="shared" si="34"/>
        <v>117000</v>
      </c>
      <c r="G131" s="54"/>
      <c r="H131" s="54">
        <v>117000</v>
      </c>
      <c r="I131" s="54"/>
      <c r="J131" s="61">
        <f t="shared" si="37"/>
        <v>0</v>
      </c>
      <c r="K131" s="67"/>
      <c r="L131" s="67"/>
      <c r="M131" s="67"/>
      <c r="N131" s="23"/>
      <c r="O131" s="23"/>
      <c r="P131" s="23"/>
      <c r="Q131" s="23"/>
      <c r="R131" s="23"/>
      <c r="S131" s="23"/>
      <c r="T131" s="27"/>
      <c r="U131" s="27"/>
      <c r="V131" s="27"/>
    </row>
    <row r="132" spans="1:22" s="1" customFormat="1" ht="23.25" customHeight="1">
      <c r="A132" s="36" t="s">
        <v>253</v>
      </c>
      <c r="B132" s="66" t="s">
        <v>576</v>
      </c>
      <c r="C132" s="37">
        <v>244</v>
      </c>
      <c r="D132" s="39">
        <v>344</v>
      </c>
      <c r="E132" s="47">
        <f t="shared" si="38"/>
        <v>23000</v>
      </c>
      <c r="F132" s="47">
        <f t="shared" si="34"/>
        <v>3000</v>
      </c>
      <c r="G132" s="54"/>
      <c r="H132" s="54">
        <v>3000</v>
      </c>
      <c r="I132" s="54">
        <v>20000</v>
      </c>
      <c r="J132" s="61">
        <f t="shared" si="37"/>
        <v>0</v>
      </c>
      <c r="K132" s="67"/>
      <c r="L132" s="67"/>
      <c r="M132" s="67"/>
      <c r="N132" s="23"/>
      <c r="O132" s="23"/>
      <c r="P132" s="23"/>
      <c r="Q132" s="23"/>
      <c r="R132" s="23"/>
      <c r="S132" s="23"/>
      <c r="T132" s="27"/>
      <c r="U132" s="27"/>
      <c r="V132" s="27"/>
    </row>
    <row r="133" spans="1:22" s="1" customFormat="1" ht="15" customHeight="1">
      <c r="A133" s="36" t="s">
        <v>198</v>
      </c>
      <c r="B133" s="66" t="s">
        <v>577</v>
      </c>
      <c r="C133" s="37">
        <v>244</v>
      </c>
      <c r="D133" s="39">
        <v>345</v>
      </c>
      <c r="E133" s="47">
        <f t="shared" si="38"/>
        <v>10000</v>
      </c>
      <c r="F133" s="47">
        <f t="shared" si="34"/>
        <v>10000</v>
      </c>
      <c r="G133" s="54"/>
      <c r="H133" s="54">
        <v>10000</v>
      </c>
      <c r="I133" s="54"/>
      <c r="J133" s="61">
        <f t="shared" si="37"/>
        <v>0</v>
      </c>
      <c r="K133" s="67"/>
      <c r="L133" s="67"/>
      <c r="M133" s="67"/>
      <c r="N133" s="23"/>
      <c r="O133" s="23"/>
      <c r="P133" s="23"/>
      <c r="Q133" s="23"/>
      <c r="R133" s="23"/>
      <c r="S133" s="23"/>
      <c r="T133" s="27"/>
      <c r="U133" s="27"/>
      <c r="V133" s="27"/>
    </row>
    <row r="134" spans="1:22" s="1" customFormat="1" ht="23.25" customHeight="1">
      <c r="A134" s="36" t="s">
        <v>255</v>
      </c>
      <c r="B134" s="66" t="s">
        <v>578</v>
      </c>
      <c r="C134" s="37">
        <v>244</v>
      </c>
      <c r="D134" s="39">
        <v>346</v>
      </c>
      <c r="E134" s="47">
        <f t="shared" si="38"/>
        <v>146235.49</v>
      </c>
      <c r="F134" s="47">
        <f t="shared" si="34"/>
        <v>120200</v>
      </c>
      <c r="G134" s="54"/>
      <c r="H134" s="54">
        <v>120200</v>
      </c>
      <c r="I134" s="54">
        <v>26035.49</v>
      </c>
      <c r="J134" s="61">
        <f t="shared" si="37"/>
        <v>0</v>
      </c>
      <c r="K134" s="67"/>
      <c r="L134" s="67"/>
      <c r="M134" s="67"/>
      <c r="N134" s="23"/>
      <c r="O134" s="23"/>
      <c r="P134" s="23"/>
      <c r="Q134" s="23"/>
      <c r="R134" s="23"/>
      <c r="S134" s="23"/>
      <c r="T134" s="27"/>
      <c r="U134" s="27"/>
      <c r="V134" s="27"/>
    </row>
    <row r="135" spans="1:22" s="1" customFormat="1" ht="23.25" customHeight="1" hidden="1">
      <c r="A135" s="36" t="s">
        <v>256</v>
      </c>
      <c r="B135" s="66" t="s">
        <v>579</v>
      </c>
      <c r="C135" s="37">
        <v>244</v>
      </c>
      <c r="D135" s="39">
        <v>347</v>
      </c>
      <c r="E135" s="47">
        <f t="shared" si="38"/>
        <v>0</v>
      </c>
      <c r="F135" s="47">
        <f t="shared" si="34"/>
        <v>0</v>
      </c>
      <c r="G135" s="54"/>
      <c r="H135" s="54"/>
      <c r="I135" s="54"/>
      <c r="J135" s="61">
        <f t="shared" si="37"/>
        <v>0</v>
      </c>
      <c r="K135" s="67"/>
      <c r="L135" s="67"/>
      <c r="M135" s="67"/>
      <c r="N135" s="23"/>
      <c r="O135" s="23"/>
      <c r="P135" s="23"/>
      <c r="Q135" s="23"/>
      <c r="R135" s="23"/>
      <c r="S135" s="23"/>
      <c r="T135" s="27"/>
      <c r="U135" s="27"/>
      <c r="V135" s="27"/>
    </row>
    <row r="136" spans="1:22" s="1" customFormat="1" ht="24.75" customHeight="1">
      <c r="A136" s="36" t="s">
        <v>257</v>
      </c>
      <c r="B136" s="59" t="s">
        <v>250</v>
      </c>
      <c r="C136" s="37">
        <v>244</v>
      </c>
      <c r="D136" s="39">
        <v>349</v>
      </c>
      <c r="E136" s="47">
        <f t="shared" si="38"/>
        <v>64400</v>
      </c>
      <c r="F136" s="47">
        <f t="shared" si="34"/>
        <v>60800</v>
      </c>
      <c r="G136" s="54"/>
      <c r="H136" s="54">
        <v>60800</v>
      </c>
      <c r="I136" s="54">
        <v>3600</v>
      </c>
      <c r="J136" s="61">
        <f t="shared" si="37"/>
        <v>0</v>
      </c>
      <c r="K136" s="67"/>
      <c r="L136" s="67"/>
      <c r="M136" s="67"/>
      <c r="N136" s="23"/>
      <c r="O136" s="23"/>
      <c r="P136" s="23"/>
      <c r="Q136" s="23"/>
      <c r="R136" s="23"/>
      <c r="S136" s="23"/>
      <c r="T136" s="27"/>
      <c r="U136" s="27"/>
      <c r="V136" s="27"/>
    </row>
    <row r="137" spans="1:22" s="1" customFormat="1" ht="13.5" customHeight="1">
      <c r="A137" s="115" t="s">
        <v>642</v>
      </c>
      <c r="B137" s="288" t="s">
        <v>640</v>
      </c>
      <c r="C137" s="64">
        <v>247</v>
      </c>
      <c r="D137" s="64" t="s">
        <v>3</v>
      </c>
      <c r="E137" s="65">
        <f>F137+I137+J137</f>
        <v>853209.12</v>
      </c>
      <c r="F137" s="65">
        <f t="shared" si="34"/>
        <v>853209.12</v>
      </c>
      <c r="G137" s="65">
        <f>G139</f>
        <v>169758.75</v>
      </c>
      <c r="H137" s="65">
        <f aca="true" t="shared" si="39" ref="H137:O137">H139</f>
        <v>683450.37</v>
      </c>
      <c r="I137" s="65">
        <f t="shared" si="39"/>
        <v>0</v>
      </c>
      <c r="J137" s="65">
        <f>K137+L137+M137+N137+Q137+R137+S137</f>
        <v>0</v>
      </c>
      <c r="K137" s="65">
        <f t="shared" si="39"/>
        <v>0</v>
      </c>
      <c r="L137" s="65">
        <f t="shared" si="39"/>
        <v>0</v>
      </c>
      <c r="M137" s="65">
        <f t="shared" si="39"/>
        <v>0</v>
      </c>
      <c r="N137" s="65">
        <f t="shared" si="39"/>
        <v>0</v>
      </c>
      <c r="O137" s="65">
        <f t="shared" si="39"/>
        <v>0</v>
      </c>
      <c r="P137" s="65">
        <f>P139+P140+P141+P142+P143+P144+P151+P152+P154+P155+P156</f>
        <v>0</v>
      </c>
      <c r="Q137" s="65">
        <f>Q139+Q140+Q141+Q142+Q143+Q144+Q151+Q152+Q154+Q155+Q156</f>
        <v>0</v>
      </c>
      <c r="R137" s="65">
        <f>R139+R140+R141+R142+R143+R144+R151+R152+R154+R155+R156</f>
        <v>0</v>
      </c>
      <c r="S137" s="65">
        <f>S139+S140+S141+S142+S143+S144+S151+S152+S154+S155+S156</f>
        <v>0</v>
      </c>
      <c r="T137" s="27"/>
      <c r="U137" s="27"/>
      <c r="V137" s="27"/>
    </row>
    <row r="138" spans="1:22" s="1" customFormat="1" ht="9" customHeight="1">
      <c r="A138" s="286" t="s">
        <v>1</v>
      </c>
      <c r="B138" s="289"/>
      <c r="C138" s="546"/>
      <c r="D138" s="547"/>
      <c r="E138" s="47"/>
      <c r="F138" s="47"/>
      <c r="G138" s="47"/>
      <c r="H138" s="47"/>
      <c r="I138" s="47"/>
      <c r="J138" s="47"/>
      <c r="K138" s="48"/>
      <c r="L138" s="48"/>
      <c r="M138" s="48"/>
      <c r="N138" s="19"/>
      <c r="O138" s="19"/>
      <c r="P138" s="19"/>
      <c r="Q138" s="19"/>
      <c r="R138" s="19"/>
      <c r="S138" s="19"/>
      <c r="T138" s="27"/>
      <c r="U138" s="27"/>
      <c r="V138" s="27"/>
    </row>
    <row r="139" spans="1:22" s="1" customFormat="1" ht="14.25" customHeight="1">
      <c r="A139" s="286" t="s">
        <v>240</v>
      </c>
      <c r="B139" s="285" t="s">
        <v>641</v>
      </c>
      <c r="C139" s="37">
        <v>247</v>
      </c>
      <c r="D139" s="37">
        <v>223</v>
      </c>
      <c r="E139" s="47">
        <f>F139+I139+J139</f>
        <v>853209.12</v>
      </c>
      <c r="F139" s="47">
        <f>G139+H139</f>
        <v>853209.12</v>
      </c>
      <c r="G139" s="54">
        <v>169758.75</v>
      </c>
      <c r="H139" s="54">
        <v>683450.37</v>
      </c>
      <c r="I139" s="54"/>
      <c r="J139" s="61">
        <f>K139+L139+M139+N139+O139+P139+Q139+R139+S139</f>
        <v>0</v>
      </c>
      <c r="K139" s="67"/>
      <c r="L139" s="67"/>
      <c r="M139" s="67"/>
      <c r="N139" s="67"/>
      <c r="O139" s="67"/>
      <c r="P139" s="67"/>
      <c r="Q139" s="67"/>
      <c r="R139" s="67"/>
      <c r="S139" s="67"/>
      <c r="T139" s="27"/>
      <c r="U139" s="27"/>
      <c r="V139" s="27"/>
    </row>
    <row r="140" spans="1:22" s="1" customFormat="1" ht="15" customHeight="1">
      <c r="A140" s="41" t="s">
        <v>499</v>
      </c>
      <c r="B140" s="42" t="s">
        <v>103</v>
      </c>
      <c r="C140" s="118">
        <v>100</v>
      </c>
      <c r="D140" s="118" t="s">
        <v>3</v>
      </c>
      <c r="E140" s="44">
        <f>E141+E142+E143</f>
        <v>0</v>
      </c>
      <c r="F140" s="44">
        <f>F141+F142+F143</f>
        <v>0</v>
      </c>
      <c r="G140" s="44">
        <f aca="true" t="shared" si="40" ref="G140:S140">G141+G142+G143</f>
        <v>0</v>
      </c>
      <c r="H140" s="44">
        <f t="shared" si="40"/>
        <v>0</v>
      </c>
      <c r="I140" s="44">
        <f t="shared" si="40"/>
        <v>0</v>
      </c>
      <c r="J140" s="44">
        <f t="shared" si="40"/>
        <v>0</v>
      </c>
      <c r="K140" s="44">
        <f t="shared" si="40"/>
        <v>0</v>
      </c>
      <c r="L140" s="44">
        <f t="shared" si="40"/>
        <v>0</v>
      </c>
      <c r="M140" s="44">
        <f t="shared" si="40"/>
        <v>0</v>
      </c>
      <c r="N140" s="44">
        <f t="shared" si="40"/>
        <v>0</v>
      </c>
      <c r="O140" s="44">
        <f>O141+O142+O143</f>
        <v>0</v>
      </c>
      <c r="P140" s="44">
        <f>P141+P142+P143</f>
        <v>0</v>
      </c>
      <c r="Q140" s="44">
        <f t="shared" si="40"/>
        <v>0</v>
      </c>
      <c r="R140" s="44">
        <f t="shared" si="40"/>
        <v>0</v>
      </c>
      <c r="S140" s="44">
        <f t="shared" si="40"/>
        <v>0</v>
      </c>
      <c r="T140" s="27"/>
      <c r="U140" s="27"/>
      <c r="V140" s="27"/>
    </row>
    <row r="141" spans="1:22" s="1" customFormat="1" ht="27" customHeight="1" hidden="1">
      <c r="A141" s="36" t="s">
        <v>508</v>
      </c>
      <c r="B141" s="38" t="s">
        <v>104</v>
      </c>
      <c r="C141" s="119"/>
      <c r="D141" s="37">
        <v>189</v>
      </c>
      <c r="E141" s="47">
        <f>F141+I141+J141</f>
        <v>0</v>
      </c>
      <c r="F141" s="47">
        <f>G141+H141</f>
        <v>0</v>
      </c>
      <c r="G141" s="54"/>
      <c r="H141" s="54"/>
      <c r="I141" s="54"/>
      <c r="J141" s="61">
        <f>K141+L141+M141+N141+O141+P141+Q141+R141+S141</f>
        <v>0</v>
      </c>
      <c r="K141" s="67"/>
      <c r="L141" s="67"/>
      <c r="M141" s="67"/>
      <c r="N141" s="23"/>
      <c r="O141" s="23"/>
      <c r="P141" s="23"/>
      <c r="Q141" s="23"/>
      <c r="R141" s="23"/>
      <c r="S141" s="23"/>
      <c r="T141" s="27"/>
      <c r="U141" s="27"/>
      <c r="V141" s="27"/>
    </row>
    <row r="142" spans="1:22" s="1" customFormat="1" ht="15.75" customHeight="1" hidden="1">
      <c r="A142" s="36" t="s">
        <v>503</v>
      </c>
      <c r="B142" s="38" t="s">
        <v>105</v>
      </c>
      <c r="C142" s="119"/>
      <c r="D142" s="37">
        <v>189</v>
      </c>
      <c r="E142" s="47">
        <f>F142+I142+J142</f>
        <v>0</v>
      </c>
      <c r="F142" s="47">
        <f>G142+H142</f>
        <v>0</v>
      </c>
      <c r="G142" s="54"/>
      <c r="H142" s="54"/>
      <c r="I142" s="54"/>
      <c r="J142" s="61">
        <f>K142+L142+M142+N142+O142+P142+Q142+R142+S142</f>
        <v>0</v>
      </c>
      <c r="K142" s="67"/>
      <c r="L142" s="67"/>
      <c r="M142" s="67"/>
      <c r="N142" s="23"/>
      <c r="O142" s="23"/>
      <c r="P142" s="23"/>
      <c r="Q142" s="23"/>
      <c r="R142" s="23"/>
      <c r="S142" s="23"/>
      <c r="T142" s="27"/>
      <c r="U142" s="27"/>
      <c r="V142" s="27"/>
    </row>
    <row r="143" spans="1:22" s="1" customFormat="1" ht="19.5" customHeight="1" hidden="1">
      <c r="A143" s="36" t="s">
        <v>502</v>
      </c>
      <c r="B143" s="38" t="s">
        <v>106</v>
      </c>
      <c r="C143" s="119"/>
      <c r="D143" s="37">
        <v>189</v>
      </c>
      <c r="E143" s="47">
        <f>F143+I143+J143</f>
        <v>0</v>
      </c>
      <c r="F143" s="47">
        <f>G143+H143</f>
        <v>0</v>
      </c>
      <c r="G143" s="54"/>
      <c r="H143" s="54"/>
      <c r="I143" s="54"/>
      <c r="J143" s="61">
        <f>K143+L143+M143+N143+O143+P143+Q143+R143+S143</f>
        <v>0</v>
      </c>
      <c r="K143" s="67"/>
      <c r="L143" s="67"/>
      <c r="M143" s="67"/>
      <c r="N143" s="23"/>
      <c r="O143" s="23"/>
      <c r="P143" s="23"/>
      <c r="Q143" s="23"/>
      <c r="R143" s="23"/>
      <c r="S143" s="23"/>
      <c r="T143" s="27"/>
      <c r="U143" s="27"/>
      <c r="V143" s="27"/>
    </row>
    <row r="144" spans="1:22" s="1" customFormat="1" ht="13.5" customHeight="1">
      <c r="A144" s="41" t="s">
        <v>501</v>
      </c>
      <c r="B144" s="42" t="s">
        <v>107</v>
      </c>
      <c r="C144" s="118" t="s">
        <v>3</v>
      </c>
      <c r="D144" s="43"/>
      <c r="E144" s="44">
        <f aca="true" t="shared" si="41" ref="E144:O144">E145+E146</f>
        <v>0</v>
      </c>
      <c r="F144" s="44">
        <f t="shared" si="41"/>
        <v>0</v>
      </c>
      <c r="G144" s="44">
        <f t="shared" si="41"/>
        <v>0</v>
      </c>
      <c r="H144" s="44">
        <f t="shared" si="41"/>
        <v>0</v>
      </c>
      <c r="I144" s="44">
        <f t="shared" si="41"/>
        <v>0</v>
      </c>
      <c r="J144" s="44">
        <f t="shared" si="41"/>
        <v>0</v>
      </c>
      <c r="K144" s="44">
        <f t="shared" si="41"/>
        <v>0</v>
      </c>
      <c r="L144" s="44">
        <f t="shared" si="41"/>
        <v>0</v>
      </c>
      <c r="M144" s="44">
        <f t="shared" si="41"/>
        <v>0</v>
      </c>
      <c r="N144" s="44">
        <f t="shared" si="41"/>
        <v>0</v>
      </c>
      <c r="O144" s="44">
        <f t="shared" si="41"/>
        <v>0</v>
      </c>
      <c r="P144" s="44">
        <f>P145</f>
        <v>0</v>
      </c>
      <c r="Q144" s="44">
        <f>Q145</f>
        <v>0</v>
      </c>
      <c r="R144" s="44">
        <f>R145</f>
        <v>0</v>
      </c>
      <c r="S144" s="44">
        <f>S145</f>
        <v>0</v>
      </c>
      <c r="T144" s="27"/>
      <c r="U144" s="27"/>
      <c r="V144" s="27"/>
    </row>
    <row r="145" spans="1:22" s="1" customFormat="1" ht="27" customHeight="1" hidden="1">
      <c r="A145" s="36" t="s">
        <v>260</v>
      </c>
      <c r="B145" s="38" t="s">
        <v>108</v>
      </c>
      <c r="C145" s="37">
        <v>610</v>
      </c>
      <c r="D145" s="119"/>
      <c r="E145" s="47">
        <f>F145+I145+J145</f>
        <v>0</v>
      </c>
      <c r="F145" s="47">
        <f>G145+H145</f>
        <v>0</v>
      </c>
      <c r="G145" s="54"/>
      <c r="H145" s="54"/>
      <c r="I145" s="54"/>
      <c r="J145" s="61">
        <f>K145+L145+M145+N145+O145+P145+Q145+R145+S145</f>
        <v>0</v>
      </c>
      <c r="K145" s="67"/>
      <c r="L145" s="67"/>
      <c r="M145" s="67"/>
      <c r="N145" s="23"/>
      <c r="O145" s="23"/>
      <c r="P145" s="23"/>
      <c r="Q145" s="23"/>
      <c r="R145" s="23"/>
      <c r="S145" s="23"/>
      <c r="T145" s="27"/>
      <c r="U145" s="27"/>
      <c r="V145" s="27"/>
    </row>
    <row r="146" spans="1:22" s="1" customFormat="1" ht="12.75" hidden="1">
      <c r="A146" s="36"/>
      <c r="B146" s="38"/>
      <c r="C146" s="37"/>
      <c r="D146" s="119"/>
      <c r="E146" s="47"/>
      <c r="F146" s="47"/>
      <c r="G146" s="54"/>
      <c r="H146" s="54"/>
      <c r="I146" s="54"/>
      <c r="J146" s="61"/>
      <c r="K146" s="67"/>
      <c r="L146" s="67"/>
      <c r="M146" s="67"/>
      <c r="N146" s="23"/>
      <c r="O146" s="23"/>
      <c r="P146" s="23"/>
      <c r="Q146" s="23"/>
      <c r="R146" s="23"/>
      <c r="S146" s="23"/>
      <c r="T146" s="27"/>
      <c r="U146" s="27"/>
      <c r="V146" s="27"/>
    </row>
    <row r="147" spans="1:22" s="1" customFormat="1" ht="16.5" customHeight="1">
      <c r="A147" s="282" t="s">
        <v>654</v>
      </c>
      <c r="B147" s="42" t="s">
        <v>653</v>
      </c>
      <c r="C147" s="118">
        <v>700</v>
      </c>
      <c r="D147" s="43"/>
      <c r="E147" s="44">
        <f>E148</f>
        <v>0</v>
      </c>
      <c r="F147" s="44">
        <f aca="true" t="shared" si="42" ref="F147:S147">F148</f>
        <v>0</v>
      </c>
      <c r="G147" s="44">
        <f t="shared" si="42"/>
        <v>0</v>
      </c>
      <c r="H147" s="44">
        <f t="shared" si="42"/>
        <v>0</v>
      </c>
      <c r="I147" s="44">
        <f t="shared" si="42"/>
        <v>0</v>
      </c>
      <c r="J147" s="44">
        <f t="shared" si="42"/>
        <v>0</v>
      </c>
      <c r="K147" s="44">
        <f t="shared" si="42"/>
        <v>0</v>
      </c>
      <c r="L147" s="44">
        <f t="shared" si="42"/>
        <v>0</v>
      </c>
      <c r="M147" s="44">
        <f t="shared" si="42"/>
        <v>0</v>
      </c>
      <c r="N147" s="44">
        <f t="shared" si="42"/>
        <v>0</v>
      </c>
      <c r="O147" s="44">
        <f t="shared" si="42"/>
        <v>0</v>
      </c>
      <c r="P147" s="44">
        <f t="shared" si="42"/>
        <v>0</v>
      </c>
      <c r="Q147" s="44">
        <f t="shared" si="42"/>
        <v>0</v>
      </c>
      <c r="R147" s="44">
        <f t="shared" si="42"/>
        <v>0</v>
      </c>
      <c r="S147" s="44">
        <f t="shared" si="42"/>
        <v>0</v>
      </c>
      <c r="T147" s="27"/>
      <c r="U147" s="27"/>
      <c r="V147" s="27"/>
    </row>
    <row r="148" spans="1:22" s="1" customFormat="1" ht="51.75" customHeight="1" hidden="1">
      <c r="A148" s="370" t="s">
        <v>655</v>
      </c>
      <c r="B148" s="374" t="s">
        <v>656</v>
      </c>
      <c r="C148" s="383">
        <v>710</v>
      </c>
      <c r="D148" s="119"/>
      <c r="E148" s="47">
        <f>F148+I148+J148</f>
        <v>0</v>
      </c>
      <c r="F148" s="47">
        <f>G148+H148</f>
        <v>0</v>
      </c>
      <c r="G148" s="54"/>
      <c r="H148" s="54"/>
      <c r="I148" s="54"/>
      <c r="J148" s="61">
        <f>K148+L148+M148+N148+O148+P148+Q148+R148+S148</f>
        <v>0</v>
      </c>
      <c r="K148" s="67"/>
      <c r="L148" s="67"/>
      <c r="M148" s="67"/>
      <c r="N148" s="23"/>
      <c r="O148" s="23"/>
      <c r="P148" s="23"/>
      <c r="Q148" s="23"/>
      <c r="R148" s="23"/>
      <c r="S148" s="23"/>
      <c r="T148" s="27"/>
      <c r="U148" s="27"/>
      <c r="V148" s="27"/>
    </row>
    <row r="149" spans="1:22" s="1" customFormat="1" ht="12.75" customHeight="1">
      <c r="A149" s="282" t="s">
        <v>654</v>
      </c>
      <c r="B149" s="283" t="s">
        <v>657</v>
      </c>
      <c r="C149" s="290">
        <v>800</v>
      </c>
      <c r="D149" s="43"/>
      <c r="E149" s="44">
        <f>E150</f>
        <v>0</v>
      </c>
      <c r="F149" s="44">
        <f aca="true" t="shared" si="43" ref="F149:O149">F150</f>
        <v>0</v>
      </c>
      <c r="G149" s="44">
        <f t="shared" si="43"/>
        <v>0</v>
      </c>
      <c r="H149" s="44">
        <f t="shared" si="43"/>
        <v>0</v>
      </c>
      <c r="I149" s="44">
        <f t="shared" si="43"/>
        <v>0</v>
      </c>
      <c r="J149" s="44">
        <f t="shared" si="43"/>
        <v>0</v>
      </c>
      <c r="K149" s="44">
        <f t="shared" si="43"/>
        <v>0</v>
      </c>
      <c r="L149" s="44">
        <f t="shared" si="43"/>
        <v>0</v>
      </c>
      <c r="M149" s="44">
        <f t="shared" si="43"/>
        <v>0</v>
      </c>
      <c r="N149" s="44">
        <f t="shared" si="43"/>
        <v>0</v>
      </c>
      <c r="O149" s="44">
        <f t="shared" si="43"/>
        <v>0</v>
      </c>
      <c r="P149" s="44">
        <f>P150</f>
        <v>0</v>
      </c>
      <c r="Q149" s="44">
        <f>Q150</f>
        <v>0</v>
      </c>
      <c r="R149" s="44">
        <f>R150</f>
        <v>0</v>
      </c>
      <c r="S149" s="44">
        <f>S150</f>
        <v>0</v>
      </c>
      <c r="T149" s="27"/>
      <c r="U149" s="27"/>
      <c r="V149" s="27"/>
    </row>
    <row r="150" spans="1:22" s="1" customFormat="1" ht="51" customHeight="1" hidden="1">
      <c r="A150" s="370" t="s">
        <v>655</v>
      </c>
      <c r="B150" s="371" t="s">
        <v>658</v>
      </c>
      <c r="C150" s="381">
        <v>810</v>
      </c>
      <c r="D150" s="119"/>
      <c r="E150" s="47">
        <f>F150+I150+J150</f>
        <v>0</v>
      </c>
      <c r="F150" s="47">
        <f>G150+H150</f>
        <v>0</v>
      </c>
      <c r="G150" s="54"/>
      <c r="H150" s="54"/>
      <c r="I150" s="54"/>
      <c r="J150" s="61">
        <f>K150+L150+M150+N150+O150+P150+Q150+R150+S150</f>
        <v>0</v>
      </c>
      <c r="K150" s="67"/>
      <c r="L150" s="67"/>
      <c r="M150" s="67"/>
      <c r="N150" s="23"/>
      <c r="O150" s="23"/>
      <c r="P150" s="23"/>
      <c r="Q150" s="23"/>
      <c r="R150" s="23"/>
      <c r="S150" s="23"/>
      <c r="T150" s="27"/>
      <c r="U150" s="27"/>
      <c r="V150" s="27"/>
    </row>
    <row r="151" spans="1:22" s="1" customFormat="1" ht="11.25" customHeight="1" hidden="1">
      <c r="A151" s="72"/>
      <c r="B151" s="38"/>
      <c r="C151" s="119"/>
      <c r="D151" s="119"/>
      <c r="E151" s="47"/>
      <c r="F151" s="47"/>
      <c r="G151" s="54"/>
      <c r="H151" s="54"/>
      <c r="I151" s="54"/>
      <c r="J151" s="61"/>
      <c r="K151" s="67"/>
      <c r="L151" s="67"/>
      <c r="M151" s="67"/>
      <c r="N151" s="23"/>
      <c r="O151" s="23"/>
      <c r="P151" s="23"/>
      <c r="Q151" s="23"/>
      <c r="R151" s="23"/>
      <c r="S151" s="23"/>
      <c r="T151" s="27"/>
      <c r="U151" s="27"/>
      <c r="V151" s="27"/>
    </row>
    <row r="152" spans="1:19" s="1" customFormat="1" ht="18" customHeight="1" hidden="1">
      <c r="A152" s="297"/>
      <c r="B152" s="298"/>
      <c r="C152" s="299"/>
      <c r="D152" s="299"/>
      <c r="E152" s="300"/>
      <c r="F152" s="301"/>
      <c r="G152" s="302"/>
      <c r="H152" s="302"/>
      <c r="I152" s="301"/>
      <c r="J152" s="302"/>
      <c r="K152" s="302"/>
      <c r="L152" s="302"/>
      <c r="M152" s="302"/>
      <c r="N152" s="302"/>
      <c r="O152" s="302"/>
      <c r="P152" s="26"/>
      <c r="Q152" s="302"/>
      <c r="R152" s="26"/>
      <c r="S152" s="26"/>
    </row>
    <row r="153" spans="1:19" s="173" customFormat="1" ht="21.75" customHeight="1">
      <c r="A153" s="550" t="s">
        <v>459</v>
      </c>
      <c r="B153" s="550"/>
      <c r="C153" s="550"/>
      <c r="D153" s="550"/>
      <c r="E153" s="550"/>
      <c r="F153" s="530"/>
      <c r="G153" s="530"/>
      <c r="H153" s="171"/>
      <c r="I153" s="524" t="s">
        <v>674</v>
      </c>
      <c r="J153" s="524"/>
      <c r="K153" s="172"/>
      <c r="L153" s="172"/>
      <c r="M153" s="172"/>
      <c r="N153" s="172"/>
      <c r="O153" s="172"/>
      <c r="P153" s="172"/>
      <c r="Q153" s="172"/>
      <c r="R153" s="172"/>
      <c r="S153" s="172"/>
    </row>
    <row r="154" spans="1:10" s="173" customFormat="1" ht="17.25" customHeight="1">
      <c r="A154" s="519"/>
      <c r="B154" s="519"/>
      <c r="C154" s="519"/>
      <c r="D154" s="519"/>
      <c r="E154" s="519"/>
      <c r="F154" s="520" t="s">
        <v>4</v>
      </c>
      <c r="G154" s="520"/>
      <c r="H154" s="171"/>
      <c r="I154" s="520" t="s">
        <v>5</v>
      </c>
      <c r="J154" s="520"/>
    </row>
    <row r="155" spans="1:5" s="173" customFormat="1" ht="18" customHeight="1" hidden="1">
      <c r="A155" s="294"/>
      <c r="B155" s="295"/>
      <c r="C155" s="296"/>
      <c r="D155" s="296"/>
      <c r="E155" s="296"/>
    </row>
    <row r="156" spans="1:10" s="173" customFormat="1" ht="18.75" customHeight="1">
      <c r="A156" s="519" t="s">
        <v>460</v>
      </c>
      <c r="B156" s="519"/>
      <c r="C156" s="519"/>
      <c r="D156" s="519"/>
      <c r="E156" s="519"/>
      <c r="F156" s="523"/>
      <c r="G156" s="523"/>
      <c r="I156" s="524" t="s">
        <v>675</v>
      </c>
      <c r="J156" s="524"/>
    </row>
    <row r="157" spans="1:10" s="173" customFormat="1" ht="18.75" customHeight="1">
      <c r="A157" s="519" t="s">
        <v>7</v>
      </c>
      <c r="B157" s="519"/>
      <c r="C157" s="519"/>
      <c r="D157" s="519"/>
      <c r="E157" s="519"/>
      <c r="F157" s="520" t="s">
        <v>4</v>
      </c>
      <c r="G157" s="520"/>
      <c r="I157" s="520" t="s">
        <v>5</v>
      </c>
      <c r="J157" s="520"/>
    </row>
    <row r="158" spans="1:5" s="173" customFormat="1" ht="0.75" customHeight="1">
      <c r="A158" s="294"/>
      <c r="B158" s="295"/>
      <c r="C158" s="296"/>
      <c r="D158" s="296"/>
      <c r="E158" s="296"/>
    </row>
    <row r="159" spans="1:10" s="28" customFormat="1" ht="18.75" customHeight="1">
      <c r="A159" s="519" t="s">
        <v>6</v>
      </c>
      <c r="B159" s="519"/>
      <c r="C159" s="519"/>
      <c r="D159" s="519"/>
      <c r="E159" s="519"/>
      <c r="F159" s="523"/>
      <c r="G159" s="523"/>
      <c r="H159" s="173"/>
      <c r="I159" s="524" t="s">
        <v>675</v>
      </c>
      <c r="J159" s="524"/>
    </row>
    <row r="160" spans="1:10" s="28" customFormat="1" ht="14.25">
      <c r="A160" s="521"/>
      <c r="B160" s="521"/>
      <c r="C160" s="521"/>
      <c r="D160" s="521"/>
      <c r="E160" s="521"/>
      <c r="F160" s="520" t="s">
        <v>4</v>
      </c>
      <c r="G160" s="520"/>
      <c r="H160" s="173"/>
      <c r="I160" s="520" t="s">
        <v>5</v>
      </c>
      <c r="J160" s="520"/>
    </row>
    <row r="161" spans="1:10" s="178" customFormat="1" ht="18.75" customHeight="1">
      <c r="A161" s="174"/>
      <c r="B161" s="175"/>
      <c r="C161" s="522"/>
      <c r="D161" s="522"/>
      <c r="E161" s="522"/>
      <c r="F161" s="176"/>
      <c r="G161" s="176"/>
      <c r="H161" s="177"/>
      <c r="I161" s="177"/>
      <c r="J161" s="177"/>
    </row>
    <row r="162" spans="1:19" s="1" customFormat="1" ht="12.75">
      <c r="A162" s="545"/>
      <c r="B162" s="545"/>
      <c r="C162" s="545"/>
      <c r="D162" s="545"/>
      <c r="E162" s="545"/>
      <c r="F162" s="545"/>
      <c r="G162" s="545"/>
      <c r="H162" s="545"/>
      <c r="I162" s="545"/>
      <c r="J162" s="545"/>
      <c r="K162" s="545"/>
      <c r="L162" s="545"/>
      <c r="M162" s="545"/>
      <c r="N162" s="545"/>
      <c r="O162" s="545"/>
      <c r="P162" s="545"/>
      <c r="Q162" s="545"/>
      <c r="R162" s="545"/>
      <c r="S162" s="545"/>
    </row>
    <row r="163" spans="1:19" s="1" customFormat="1" ht="12.75">
      <c r="A163" s="545"/>
      <c r="B163" s="545"/>
      <c r="C163" s="545"/>
      <c r="D163" s="545"/>
      <c r="E163" s="545"/>
      <c r="F163" s="545"/>
      <c r="G163" s="545"/>
      <c r="H163" s="545"/>
      <c r="I163" s="545"/>
      <c r="J163" s="545"/>
      <c r="K163" s="545"/>
      <c r="L163" s="545"/>
      <c r="M163" s="545"/>
      <c r="N163" s="545"/>
      <c r="O163" s="545"/>
      <c r="P163" s="545"/>
      <c r="Q163" s="545"/>
      <c r="R163" s="545"/>
      <c r="S163" s="545"/>
    </row>
    <row r="164" spans="1:19" s="27" customFormat="1" ht="11.25" customHeight="1">
      <c r="A164" s="518"/>
      <c r="B164" s="518"/>
      <c r="C164" s="518"/>
      <c r="D164" s="518"/>
      <c r="E164" s="518"/>
      <c r="F164" s="518"/>
      <c r="G164" s="518"/>
      <c r="H164" s="518"/>
      <c r="I164" s="518"/>
      <c r="J164" s="518"/>
      <c r="K164" s="518"/>
      <c r="L164" s="518"/>
      <c r="M164" s="518"/>
      <c r="N164" s="518"/>
      <c r="O164" s="518"/>
      <c r="P164" s="518"/>
      <c r="Q164" s="518"/>
      <c r="R164" s="518"/>
      <c r="S164" s="518"/>
    </row>
    <row r="165" spans="1:19" s="28" customFormat="1" ht="14.25">
      <c r="A165" s="518"/>
      <c r="B165" s="518"/>
      <c r="C165" s="518"/>
      <c r="D165" s="518"/>
      <c r="E165" s="518"/>
      <c r="F165" s="518"/>
      <c r="G165" s="518"/>
      <c r="H165" s="518"/>
      <c r="I165" s="518"/>
      <c r="J165" s="518"/>
      <c r="K165" s="518"/>
      <c r="L165" s="518"/>
      <c r="M165" s="518"/>
      <c r="N165" s="518"/>
      <c r="O165" s="518"/>
      <c r="P165" s="518"/>
      <c r="Q165" s="518"/>
      <c r="R165" s="518"/>
      <c r="S165" s="518"/>
    </row>
    <row r="166" spans="1:19" s="28" customFormat="1" ht="14.25">
      <c r="A166" s="518"/>
      <c r="B166" s="518"/>
      <c r="C166" s="518"/>
      <c r="D166" s="518"/>
      <c r="E166" s="518"/>
      <c r="F166" s="518"/>
      <c r="G166" s="518"/>
      <c r="H166" s="518"/>
      <c r="I166" s="518"/>
      <c r="J166" s="518"/>
      <c r="K166" s="518"/>
      <c r="L166" s="518"/>
      <c r="M166" s="518"/>
      <c r="N166" s="518"/>
      <c r="O166" s="518"/>
      <c r="P166" s="518"/>
      <c r="Q166" s="518"/>
      <c r="R166" s="518"/>
      <c r="S166" s="518"/>
    </row>
    <row r="167" spans="1:19" s="28" customFormat="1" ht="14.25">
      <c r="A167" s="518"/>
      <c r="B167" s="518"/>
      <c r="C167" s="518"/>
      <c r="D167" s="518"/>
      <c r="E167" s="518"/>
      <c r="F167" s="518"/>
      <c r="G167" s="518"/>
      <c r="H167" s="518"/>
      <c r="I167" s="518"/>
      <c r="J167" s="518"/>
      <c r="K167" s="518"/>
      <c r="L167" s="518"/>
      <c r="M167" s="518"/>
      <c r="N167" s="518"/>
      <c r="O167" s="518"/>
      <c r="P167" s="518"/>
      <c r="Q167" s="518"/>
      <c r="R167" s="518"/>
      <c r="S167" s="518"/>
    </row>
    <row r="168" spans="1:19" ht="14.25">
      <c r="A168" s="518"/>
      <c r="B168" s="518"/>
      <c r="C168" s="518"/>
      <c r="D168" s="518"/>
      <c r="E168" s="518"/>
      <c r="F168" s="518"/>
      <c r="G168" s="518"/>
      <c r="H168" s="518"/>
      <c r="I168" s="518"/>
      <c r="J168" s="518"/>
      <c r="K168" s="518"/>
      <c r="L168" s="518"/>
      <c r="M168" s="518"/>
      <c r="N168" s="518"/>
      <c r="O168" s="518"/>
      <c r="P168" s="518"/>
      <c r="Q168" s="518"/>
      <c r="R168" s="518"/>
      <c r="S168" s="518"/>
    </row>
    <row r="169" spans="1:19" ht="14.25">
      <c r="A169" s="518"/>
      <c r="B169" s="518"/>
      <c r="C169" s="518"/>
      <c r="D169" s="518"/>
      <c r="E169" s="518"/>
      <c r="F169" s="518"/>
      <c r="G169" s="518"/>
      <c r="H169" s="518"/>
      <c r="I169" s="518"/>
      <c r="J169" s="518"/>
      <c r="K169" s="518"/>
      <c r="L169" s="518"/>
      <c r="M169" s="518"/>
      <c r="N169" s="518"/>
      <c r="O169" s="518"/>
      <c r="P169" s="518"/>
      <c r="Q169" s="518"/>
      <c r="R169" s="518"/>
      <c r="S169" s="518"/>
    </row>
    <row r="170" spans="1:19" ht="14.25">
      <c r="A170" s="518"/>
      <c r="B170" s="518"/>
      <c r="C170" s="518"/>
      <c r="D170" s="518"/>
      <c r="E170" s="518"/>
      <c r="F170" s="518"/>
      <c r="G170" s="518"/>
      <c r="H170" s="518"/>
      <c r="I170" s="518"/>
      <c r="J170" s="518"/>
      <c r="K170" s="518"/>
      <c r="L170" s="518"/>
      <c r="M170" s="518"/>
      <c r="N170" s="518"/>
      <c r="O170" s="518"/>
      <c r="P170" s="518"/>
      <c r="Q170" s="518"/>
      <c r="R170" s="518"/>
      <c r="S170" s="518"/>
    </row>
    <row r="171" spans="1:19" ht="14.25">
      <c r="A171" s="518"/>
      <c r="B171" s="518"/>
      <c r="C171" s="518"/>
      <c r="D171" s="518"/>
      <c r="E171" s="518"/>
      <c r="F171" s="518"/>
      <c r="G171" s="518"/>
      <c r="H171" s="518"/>
      <c r="I171" s="518"/>
      <c r="J171" s="518"/>
      <c r="K171" s="518"/>
      <c r="L171" s="518"/>
      <c r="M171" s="518"/>
      <c r="N171" s="518"/>
      <c r="O171" s="518"/>
      <c r="P171" s="518"/>
      <c r="Q171" s="518"/>
      <c r="R171" s="518"/>
      <c r="S171" s="518"/>
    </row>
    <row r="172" spans="1:19" ht="14.25">
      <c r="A172" s="518"/>
      <c r="B172" s="518"/>
      <c r="C172" s="518"/>
      <c r="D172" s="518"/>
      <c r="E172" s="518"/>
      <c r="F172" s="518"/>
      <c r="G172" s="518"/>
      <c r="H172" s="518"/>
      <c r="I172" s="518"/>
      <c r="J172" s="518"/>
      <c r="K172" s="518"/>
      <c r="L172" s="518"/>
      <c r="M172" s="518"/>
      <c r="N172" s="518"/>
      <c r="O172" s="518"/>
      <c r="P172" s="518"/>
      <c r="Q172" s="518"/>
      <c r="R172" s="518"/>
      <c r="S172" s="518"/>
    </row>
  </sheetData>
  <sheetProtection password="CC6B" sheet="1" formatCells="0" formatColumns="0" formatRows="0" insertColumns="0" deleteColumns="0" deleteRows="0" sort="0" autoFilter="0" pivotTables="0"/>
  <autoFilter ref="A8:I164"/>
  <mergeCells count="57">
    <mergeCell ref="I153:J153"/>
    <mergeCell ref="C3:C7"/>
    <mergeCell ref="B3:B7"/>
    <mergeCell ref="C13:D13"/>
    <mergeCell ref="F6:F7"/>
    <mergeCell ref="D3:D7"/>
    <mergeCell ref="C11:D11"/>
    <mergeCell ref="C138:D138"/>
    <mergeCell ref="A162:S162"/>
    <mergeCell ref="A163:S163"/>
    <mergeCell ref="C90:D90"/>
    <mergeCell ref="C113:D113"/>
    <mergeCell ref="C101:D101"/>
    <mergeCell ref="C48:D48"/>
    <mergeCell ref="C86:D86"/>
    <mergeCell ref="A153:E153"/>
    <mergeCell ref="F154:G154"/>
    <mergeCell ref="I154:J154"/>
    <mergeCell ref="A1:S1"/>
    <mergeCell ref="A2:S2"/>
    <mergeCell ref="A3:A7"/>
    <mergeCell ref="E3:S3"/>
    <mergeCell ref="E4:S4"/>
    <mergeCell ref="E5:E7"/>
    <mergeCell ref="J5:S5"/>
    <mergeCell ref="G6:G7"/>
    <mergeCell ref="H6:H7"/>
    <mergeCell ref="J6:J7"/>
    <mergeCell ref="K6:S6"/>
    <mergeCell ref="F5:H5"/>
    <mergeCell ref="I5:I7"/>
    <mergeCell ref="F153:G153"/>
    <mergeCell ref="A156:E156"/>
    <mergeCell ref="F156:G156"/>
    <mergeCell ref="I156:J156"/>
    <mergeCell ref="A154:E154"/>
    <mergeCell ref="C42:D42"/>
    <mergeCell ref="C29:D29"/>
    <mergeCell ref="A157:E157"/>
    <mergeCell ref="F157:G157"/>
    <mergeCell ref="I157:J157"/>
    <mergeCell ref="A159:E159"/>
    <mergeCell ref="A160:E160"/>
    <mergeCell ref="C161:E161"/>
    <mergeCell ref="F159:G159"/>
    <mergeCell ref="I159:J159"/>
    <mergeCell ref="F160:G160"/>
    <mergeCell ref="I160:J160"/>
    <mergeCell ref="A170:S170"/>
    <mergeCell ref="A171:S171"/>
    <mergeCell ref="A172:S172"/>
    <mergeCell ref="A164:S164"/>
    <mergeCell ref="A165:S165"/>
    <mergeCell ref="A166:S166"/>
    <mergeCell ref="A167:S167"/>
    <mergeCell ref="A168:S168"/>
    <mergeCell ref="A169:S169"/>
  </mergeCells>
  <printOptions/>
  <pageMargins left="0.4724409448818898" right="0.3937007874015748" top="0.5511811023622047" bottom="0.15748031496062992" header="0.31496062992125984" footer="0.31496062992125984"/>
  <pageSetup fitToHeight="0" fitToWidth="1" horizontalDpi="180" verticalDpi="18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"/>
  <sheetViews>
    <sheetView zoomScaleSheetLayoutView="125" zoomScalePageLayoutView="0" workbookViewId="0" topLeftCell="A1">
      <pane ySplit="1" topLeftCell="A6" activePane="bottomLeft" state="frozen"/>
      <selection pane="topLeft" activeCell="A1" sqref="A1"/>
      <selection pane="bottomLeft" activeCell="H120" sqref="H120"/>
    </sheetView>
  </sheetViews>
  <sheetFormatPr defaultColWidth="9.140625" defaultRowHeight="15"/>
  <cols>
    <col min="1" max="1" width="41.140625" style="419" customWidth="1"/>
    <col min="2" max="2" width="6.8515625" style="420" customWidth="1"/>
    <col min="3" max="3" width="10.140625" style="421" customWidth="1"/>
    <col min="4" max="4" width="12.140625" style="421" customWidth="1"/>
    <col min="5" max="5" width="11.421875" style="421" customWidth="1"/>
    <col min="6" max="6" width="13.421875" style="421" customWidth="1"/>
    <col min="7" max="7" width="10.421875" style="421" customWidth="1"/>
    <col min="8" max="8" width="12.140625" style="421" customWidth="1"/>
    <col min="9" max="9" width="16.140625" style="421" customWidth="1"/>
    <col min="10" max="10" width="23.8515625" style="421" customWidth="1"/>
    <col min="11" max="11" width="9.140625" style="388" hidden="1" customWidth="1"/>
    <col min="12" max="12" width="8.57421875" style="388" hidden="1" customWidth="1"/>
    <col min="13" max="13" width="9.140625" style="388" hidden="1" customWidth="1"/>
    <col min="14" max="14" width="7.140625" style="388" hidden="1" customWidth="1"/>
    <col min="15" max="15" width="9.140625" style="388" hidden="1" customWidth="1"/>
    <col min="16" max="16" width="7.140625" style="388" hidden="1" customWidth="1"/>
    <col min="17" max="17" width="9.140625" style="388" hidden="1" customWidth="1"/>
    <col min="18" max="16384" width="9.140625" style="388" customWidth="1"/>
  </cols>
  <sheetData>
    <row r="1" spans="1:17" ht="15" customHeight="1">
      <c r="A1" s="485" t="s">
        <v>672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17" ht="15" customHeight="1">
      <c r="A2" s="534" t="s">
        <v>671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</row>
    <row r="3" spans="1:17" s="389" customFormat="1" ht="12.75" customHeight="1">
      <c r="A3" s="568" t="s">
        <v>0</v>
      </c>
      <c r="B3" s="571" t="s">
        <v>39</v>
      </c>
      <c r="C3" s="551" t="s">
        <v>41</v>
      </c>
      <c r="D3" s="551" t="s">
        <v>109</v>
      </c>
      <c r="E3" s="580" t="s">
        <v>42</v>
      </c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</row>
    <row r="4" spans="1:17" s="389" customFormat="1" ht="12.75" customHeight="1">
      <c r="A4" s="569"/>
      <c r="B4" s="572"/>
      <c r="C4" s="552"/>
      <c r="D4" s="552"/>
      <c r="E4" s="574" t="s">
        <v>1</v>
      </c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6"/>
    </row>
    <row r="5" spans="1:18" s="389" customFormat="1" ht="67.5" customHeight="1">
      <c r="A5" s="569"/>
      <c r="B5" s="572"/>
      <c r="C5" s="552"/>
      <c r="D5" s="552"/>
      <c r="E5" s="577" t="s">
        <v>8</v>
      </c>
      <c r="F5" s="551" t="s">
        <v>43</v>
      </c>
      <c r="G5" s="584"/>
      <c r="H5" s="585"/>
      <c r="I5" s="586" t="s">
        <v>18</v>
      </c>
      <c r="J5" s="581" t="s">
        <v>40</v>
      </c>
      <c r="K5" s="581"/>
      <c r="L5" s="581"/>
      <c r="M5" s="581"/>
      <c r="N5" s="581"/>
      <c r="O5" s="581"/>
      <c r="P5" s="581"/>
      <c r="Q5" s="581"/>
      <c r="R5" s="391"/>
    </row>
    <row r="6" spans="1:18" s="389" customFormat="1" ht="13.5" customHeight="1">
      <c r="A6" s="569"/>
      <c r="B6" s="572"/>
      <c r="C6" s="552"/>
      <c r="D6" s="552"/>
      <c r="E6" s="578"/>
      <c r="F6" s="580" t="s">
        <v>8</v>
      </c>
      <c r="G6" s="580" t="s">
        <v>13</v>
      </c>
      <c r="H6" s="580" t="s">
        <v>14</v>
      </c>
      <c r="I6" s="586"/>
      <c r="J6" s="581" t="s">
        <v>2</v>
      </c>
      <c r="K6" s="581" t="s">
        <v>1</v>
      </c>
      <c r="L6" s="581"/>
      <c r="M6" s="581"/>
      <c r="N6" s="581"/>
      <c r="O6" s="581"/>
      <c r="P6" s="581"/>
      <c r="Q6" s="581"/>
      <c r="R6" s="391"/>
    </row>
    <row r="7" spans="1:18" s="389" customFormat="1" ht="18" customHeight="1">
      <c r="A7" s="570"/>
      <c r="B7" s="573"/>
      <c r="C7" s="553"/>
      <c r="D7" s="553"/>
      <c r="E7" s="579"/>
      <c r="F7" s="580"/>
      <c r="G7" s="580"/>
      <c r="H7" s="580"/>
      <c r="I7" s="586"/>
      <c r="J7" s="581"/>
      <c r="K7" s="390" t="s">
        <v>15</v>
      </c>
      <c r="L7" s="390" t="s">
        <v>16</v>
      </c>
      <c r="M7" s="390" t="s">
        <v>17</v>
      </c>
      <c r="N7" s="390" t="s">
        <v>17</v>
      </c>
      <c r="O7" s="390" t="s">
        <v>17</v>
      </c>
      <c r="P7" s="390" t="s">
        <v>17</v>
      </c>
      <c r="Q7" s="390" t="s">
        <v>17</v>
      </c>
      <c r="R7" s="391"/>
    </row>
    <row r="8" spans="1:18" s="394" customFormat="1" ht="12">
      <c r="A8" s="37">
        <v>1</v>
      </c>
      <c r="B8" s="38" t="s">
        <v>35</v>
      </c>
      <c r="C8" s="385">
        <v>3</v>
      </c>
      <c r="D8" s="39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92" t="s">
        <v>110</v>
      </c>
      <c r="L8" s="392" t="s">
        <v>111</v>
      </c>
      <c r="M8" s="392" t="s">
        <v>258</v>
      </c>
      <c r="N8" s="40" t="s">
        <v>17</v>
      </c>
      <c r="O8" s="40" t="s">
        <v>17</v>
      </c>
      <c r="P8" s="40" t="s">
        <v>17</v>
      </c>
      <c r="Q8" s="40" t="s">
        <v>17</v>
      </c>
      <c r="R8" s="393"/>
    </row>
    <row r="9" spans="1:18" s="394" customFormat="1" ht="22.5">
      <c r="A9" s="100" t="s">
        <v>507</v>
      </c>
      <c r="B9" s="38" t="s">
        <v>32</v>
      </c>
      <c r="C9" s="37" t="s">
        <v>3</v>
      </c>
      <c r="D9" s="37" t="s">
        <v>3</v>
      </c>
      <c r="E9" s="47">
        <f>F9+I9+J9</f>
        <v>0</v>
      </c>
      <c r="F9" s="47">
        <f>G9</f>
        <v>0</v>
      </c>
      <c r="G9" s="54"/>
      <c r="H9" s="47"/>
      <c r="I9" s="54"/>
      <c r="J9" s="61">
        <f>K9+L9+M9+N9+O9+P9+Q9</f>
        <v>0</v>
      </c>
      <c r="K9" s="392"/>
      <c r="L9" s="392"/>
      <c r="M9" s="392"/>
      <c r="N9" s="40"/>
      <c r="O9" s="40"/>
      <c r="P9" s="40"/>
      <c r="Q9" s="40"/>
      <c r="R9" s="393"/>
    </row>
    <row r="10" spans="1:18" s="394" customFormat="1" ht="22.5">
      <c r="A10" s="100" t="s">
        <v>506</v>
      </c>
      <c r="B10" s="38" t="s">
        <v>69</v>
      </c>
      <c r="C10" s="37" t="s">
        <v>3</v>
      </c>
      <c r="D10" s="37" t="s">
        <v>3</v>
      </c>
      <c r="E10" s="47">
        <f>F10+I10+J10</f>
        <v>0</v>
      </c>
      <c r="F10" s="47">
        <f>H10</f>
        <v>0</v>
      </c>
      <c r="G10" s="47"/>
      <c r="H10" s="54"/>
      <c r="I10" s="54"/>
      <c r="J10" s="61">
        <f>K10+L10+M10+N10+O10+P10+Q10</f>
        <v>0</v>
      </c>
      <c r="K10" s="392"/>
      <c r="L10" s="392"/>
      <c r="M10" s="392"/>
      <c r="N10" s="40"/>
      <c r="O10" s="40"/>
      <c r="P10" s="40"/>
      <c r="Q10" s="40"/>
      <c r="R10" s="393"/>
    </row>
    <row r="11" spans="1:18" s="389" customFormat="1" ht="14.25" customHeight="1">
      <c r="A11" s="41" t="s">
        <v>70</v>
      </c>
      <c r="B11" s="42" t="s">
        <v>71</v>
      </c>
      <c r="C11" s="582" t="s">
        <v>3</v>
      </c>
      <c r="D11" s="583"/>
      <c r="E11" s="44">
        <f>F11+I11+J11</f>
        <v>30963000</v>
      </c>
      <c r="F11" s="44">
        <f>H11</f>
        <v>30748300</v>
      </c>
      <c r="G11" s="44" t="s">
        <v>3</v>
      </c>
      <c r="H11" s="44">
        <f>H17+H45</f>
        <v>30748300</v>
      </c>
      <c r="I11" s="44">
        <f>I12+I17+I23+I28+I36+I33+I45</f>
        <v>214700</v>
      </c>
      <c r="J11" s="44">
        <f>J33+J28</f>
        <v>0</v>
      </c>
      <c r="K11" s="44">
        <f aca="true" t="shared" si="0" ref="K11:Q11">K33+K28</f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391"/>
    </row>
    <row r="12" spans="1:18" s="389" customFormat="1" ht="25.5" customHeight="1">
      <c r="A12" s="49" t="s">
        <v>167</v>
      </c>
      <c r="B12" s="50" t="s">
        <v>72</v>
      </c>
      <c r="C12" s="58">
        <v>120</v>
      </c>
      <c r="D12" s="58"/>
      <c r="E12" s="52">
        <f>E14+E15+E16</f>
        <v>0</v>
      </c>
      <c r="F12" s="52" t="str">
        <f>H12</f>
        <v>Х</v>
      </c>
      <c r="G12" s="52" t="s">
        <v>3</v>
      </c>
      <c r="H12" s="52" t="s">
        <v>3</v>
      </c>
      <c r="I12" s="52">
        <f>I14+I15+I16</f>
        <v>0</v>
      </c>
      <c r="J12" s="52" t="s">
        <v>3</v>
      </c>
      <c r="K12" s="52" t="s">
        <v>3</v>
      </c>
      <c r="L12" s="52" t="s">
        <v>3</v>
      </c>
      <c r="M12" s="52" t="s">
        <v>3</v>
      </c>
      <c r="N12" s="52" t="s">
        <v>3</v>
      </c>
      <c r="O12" s="52" t="s">
        <v>3</v>
      </c>
      <c r="P12" s="52" t="s">
        <v>3</v>
      </c>
      <c r="Q12" s="52" t="s">
        <v>3</v>
      </c>
      <c r="R12" s="391"/>
    </row>
    <row r="13" spans="1:18" s="389" customFormat="1" ht="11.25" customHeight="1" hidden="1">
      <c r="A13" s="16" t="s">
        <v>1</v>
      </c>
      <c r="B13" s="45"/>
      <c r="C13" s="531"/>
      <c r="D13" s="532"/>
      <c r="E13" s="47"/>
      <c r="F13" s="47"/>
      <c r="G13" s="47"/>
      <c r="H13" s="47"/>
      <c r="I13" s="47"/>
      <c r="J13" s="47"/>
      <c r="K13" s="48"/>
      <c r="L13" s="48"/>
      <c r="M13" s="48"/>
      <c r="N13" s="48"/>
      <c r="O13" s="48"/>
      <c r="P13" s="48"/>
      <c r="Q13" s="48"/>
      <c r="R13" s="391"/>
    </row>
    <row r="14" spans="1:18" s="389" customFormat="1" ht="15" customHeight="1" hidden="1">
      <c r="A14" s="16" t="s">
        <v>168</v>
      </c>
      <c r="B14" s="45" t="s">
        <v>73</v>
      </c>
      <c r="C14" s="101"/>
      <c r="D14" s="46">
        <v>121</v>
      </c>
      <c r="E14" s="52">
        <f>I14</f>
        <v>0</v>
      </c>
      <c r="F14" s="52" t="str">
        <f>H14</f>
        <v>Х</v>
      </c>
      <c r="G14" s="52" t="s">
        <v>3</v>
      </c>
      <c r="H14" s="52" t="s">
        <v>3</v>
      </c>
      <c r="I14" s="53"/>
      <c r="J14" s="52" t="s">
        <v>3</v>
      </c>
      <c r="K14" s="52" t="s">
        <v>3</v>
      </c>
      <c r="L14" s="52" t="s">
        <v>3</v>
      </c>
      <c r="M14" s="52" t="s">
        <v>3</v>
      </c>
      <c r="N14" s="52" t="s">
        <v>3</v>
      </c>
      <c r="O14" s="52" t="s">
        <v>3</v>
      </c>
      <c r="P14" s="52" t="s">
        <v>3</v>
      </c>
      <c r="Q14" s="52" t="s">
        <v>3</v>
      </c>
      <c r="R14" s="391"/>
    </row>
    <row r="15" spans="1:18" s="389" customFormat="1" ht="15" customHeight="1" hidden="1">
      <c r="A15" s="16" t="s">
        <v>169</v>
      </c>
      <c r="B15" s="45" t="s">
        <v>119</v>
      </c>
      <c r="C15" s="101"/>
      <c r="D15" s="46">
        <v>122</v>
      </c>
      <c r="E15" s="52">
        <f>I15</f>
        <v>0</v>
      </c>
      <c r="F15" s="52" t="str">
        <f>H15</f>
        <v>Х</v>
      </c>
      <c r="G15" s="52" t="s">
        <v>3</v>
      </c>
      <c r="H15" s="52" t="s">
        <v>3</v>
      </c>
      <c r="I15" s="53"/>
      <c r="J15" s="52" t="s">
        <v>3</v>
      </c>
      <c r="K15" s="52" t="s">
        <v>3</v>
      </c>
      <c r="L15" s="52" t="s">
        <v>3</v>
      </c>
      <c r="M15" s="52" t="s">
        <v>3</v>
      </c>
      <c r="N15" s="52" t="s">
        <v>3</v>
      </c>
      <c r="O15" s="52" t="s">
        <v>3</v>
      </c>
      <c r="P15" s="52" t="s">
        <v>3</v>
      </c>
      <c r="Q15" s="52" t="s">
        <v>3</v>
      </c>
      <c r="R15" s="391"/>
    </row>
    <row r="16" spans="1:18" s="389" customFormat="1" ht="15" customHeight="1" hidden="1">
      <c r="A16" s="16" t="s">
        <v>170</v>
      </c>
      <c r="B16" s="45" t="s">
        <v>120</v>
      </c>
      <c r="C16" s="101"/>
      <c r="D16" s="46">
        <v>129</v>
      </c>
      <c r="E16" s="52">
        <f>I16</f>
        <v>0</v>
      </c>
      <c r="F16" s="52" t="str">
        <f>H16</f>
        <v>Х</v>
      </c>
      <c r="G16" s="52" t="s">
        <v>3</v>
      </c>
      <c r="H16" s="52" t="s">
        <v>3</v>
      </c>
      <c r="I16" s="53"/>
      <c r="J16" s="52" t="s">
        <v>3</v>
      </c>
      <c r="K16" s="52" t="s">
        <v>3</v>
      </c>
      <c r="L16" s="52" t="s">
        <v>3</v>
      </c>
      <c r="M16" s="52" t="s">
        <v>3</v>
      </c>
      <c r="N16" s="52" t="s">
        <v>3</v>
      </c>
      <c r="O16" s="52" t="s">
        <v>3</v>
      </c>
      <c r="P16" s="52" t="s">
        <v>3</v>
      </c>
      <c r="Q16" s="52" t="s">
        <v>3</v>
      </c>
      <c r="R16" s="391"/>
    </row>
    <row r="17" spans="1:18" s="389" customFormat="1" ht="38.25" customHeight="1">
      <c r="A17" s="49" t="s">
        <v>112</v>
      </c>
      <c r="B17" s="50" t="s">
        <v>74</v>
      </c>
      <c r="C17" s="58">
        <v>130</v>
      </c>
      <c r="D17" s="58"/>
      <c r="E17" s="52">
        <f>E18+E19+E20+E21+E22</f>
        <v>30963000</v>
      </c>
      <c r="F17" s="52">
        <f>F18</f>
        <v>30748300</v>
      </c>
      <c r="G17" s="52" t="s">
        <v>3</v>
      </c>
      <c r="H17" s="52">
        <f>H18</f>
        <v>30748300</v>
      </c>
      <c r="I17" s="52">
        <f>I19+I20+I21+I22</f>
        <v>214700</v>
      </c>
      <c r="J17" s="52" t="s">
        <v>3</v>
      </c>
      <c r="K17" s="52" t="s">
        <v>3</v>
      </c>
      <c r="L17" s="52" t="s">
        <v>3</v>
      </c>
      <c r="M17" s="52" t="s">
        <v>3</v>
      </c>
      <c r="N17" s="52" t="s">
        <v>3</v>
      </c>
      <c r="O17" s="52" t="s">
        <v>3</v>
      </c>
      <c r="P17" s="52" t="s">
        <v>3</v>
      </c>
      <c r="Q17" s="52" t="s">
        <v>3</v>
      </c>
      <c r="R17" s="391"/>
    </row>
    <row r="18" spans="1:18" s="389" customFormat="1" ht="35.25" customHeight="1">
      <c r="A18" s="16" t="s">
        <v>171</v>
      </c>
      <c r="B18" s="78" t="s">
        <v>75</v>
      </c>
      <c r="C18" s="105"/>
      <c r="D18" s="60">
        <v>131</v>
      </c>
      <c r="E18" s="47">
        <f>F18</f>
        <v>30748300</v>
      </c>
      <c r="F18" s="47">
        <f>H18</f>
        <v>30748300</v>
      </c>
      <c r="G18" s="47" t="s">
        <v>3</v>
      </c>
      <c r="H18" s="54">
        <v>30748300</v>
      </c>
      <c r="I18" s="47" t="s">
        <v>3</v>
      </c>
      <c r="J18" s="47" t="s">
        <v>3</v>
      </c>
      <c r="K18" s="47" t="s">
        <v>3</v>
      </c>
      <c r="L18" s="47" t="s">
        <v>3</v>
      </c>
      <c r="M18" s="47" t="s">
        <v>3</v>
      </c>
      <c r="N18" s="47" t="s">
        <v>3</v>
      </c>
      <c r="O18" s="47" t="s">
        <v>3</v>
      </c>
      <c r="P18" s="47" t="s">
        <v>3</v>
      </c>
      <c r="Q18" s="47" t="s">
        <v>3</v>
      </c>
      <c r="R18" s="391"/>
    </row>
    <row r="19" spans="1:18" s="389" customFormat="1" ht="18.75" customHeight="1">
      <c r="A19" s="16" t="s">
        <v>45</v>
      </c>
      <c r="B19" s="78" t="s">
        <v>76</v>
      </c>
      <c r="C19" s="105"/>
      <c r="D19" s="60">
        <v>131</v>
      </c>
      <c r="E19" s="47">
        <f>I19</f>
        <v>214700</v>
      </c>
      <c r="F19" s="47" t="s">
        <v>3</v>
      </c>
      <c r="G19" s="47" t="s">
        <v>3</v>
      </c>
      <c r="H19" s="47" t="s">
        <v>3</v>
      </c>
      <c r="I19" s="54">
        <v>214700</v>
      </c>
      <c r="J19" s="47" t="s">
        <v>3</v>
      </c>
      <c r="K19" s="47" t="s">
        <v>3</v>
      </c>
      <c r="L19" s="47" t="s">
        <v>3</v>
      </c>
      <c r="M19" s="47" t="s">
        <v>3</v>
      </c>
      <c r="N19" s="47" t="s">
        <v>3</v>
      </c>
      <c r="O19" s="47" t="s">
        <v>3</v>
      </c>
      <c r="P19" s="47" t="s">
        <v>3</v>
      </c>
      <c r="Q19" s="47" t="s">
        <v>3</v>
      </c>
      <c r="R19" s="391"/>
    </row>
    <row r="20" spans="1:18" s="389" customFormat="1" ht="15.75" customHeight="1" hidden="1">
      <c r="A20" s="16" t="s">
        <v>113</v>
      </c>
      <c r="B20" s="78" t="s">
        <v>114</v>
      </c>
      <c r="C20" s="105"/>
      <c r="D20" s="46">
        <v>134</v>
      </c>
      <c r="E20" s="47">
        <f aca="true" t="shared" si="1" ref="E20:E32">I20</f>
        <v>0</v>
      </c>
      <c r="F20" s="47" t="s">
        <v>3</v>
      </c>
      <c r="G20" s="47" t="s">
        <v>3</v>
      </c>
      <c r="H20" s="47" t="s">
        <v>3</v>
      </c>
      <c r="I20" s="54"/>
      <c r="J20" s="47" t="s">
        <v>3</v>
      </c>
      <c r="K20" s="47" t="s">
        <v>3</v>
      </c>
      <c r="L20" s="47" t="s">
        <v>3</v>
      </c>
      <c r="M20" s="47" t="s">
        <v>3</v>
      </c>
      <c r="N20" s="47" t="s">
        <v>3</v>
      </c>
      <c r="O20" s="47" t="s">
        <v>3</v>
      </c>
      <c r="P20" s="47" t="s">
        <v>3</v>
      </c>
      <c r="Q20" s="47" t="s">
        <v>3</v>
      </c>
      <c r="R20" s="391"/>
    </row>
    <row r="21" spans="1:18" s="389" customFormat="1" ht="18" customHeight="1" hidden="1">
      <c r="A21" s="16" t="s">
        <v>115</v>
      </c>
      <c r="B21" s="78" t="s">
        <v>117</v>
      </c>
      <c r="C21" s="105"/>
      <c r="D21" s="46">
        <v>135</v>
      </c>
      <c r="E21" s="47">
        <f t="shared" si="1"/>
        <v>0</v>
      </c>
      <c r="F21" s="47" t="s">
        <v>3</v>
      </c>
      <c r="G21" s="47" t="s">
        <v>3</v>
      </c>
      <c r="H21" s="47" t="s">
        <v>3</v>
      </c>
      <c r="I21" s="54"/>
      <c r="J21" s="47" t="s">
        <v>3</v>
      </c>
      <c r="K21" s="47" t="s">
        <v>3</v>
      </c>
      <c r="L21" s="47" t="s">
        <v>3</v>
      </c>
      <c r="M21" s="47" t="s">
        <v>3</v>
      </c>
      <c r="N21" s="47" t="s">
        <v>3</v>
      </c>
      <c r="O21" s="47" t="s">
        <v>3</v>
      </c>
      <c r="P21" s="47" t="s">
        <v>3</v>
      </c>
      <c r="Q21" s="47" t="s">
        <v>3</v>
      </c>
      <c r="R21" s="391"/>
    </row>
    <row r="22" spans="1:18" s="389" customFormat="1" ht="27" customHeight="1" hidden="1">
      <c r="A22" s="16" t="s">
        <v>116</v>
      </c>
      <c r="B22" s="78" t="s">
        <v>118</v>
      </c>
      <c r="C22" s="101"/>
      <c r="D22" s="46">
        <v>136</v>
      </c>
      <c r="E22" s="47">
        <f t="shared" si="1"/>
        <v>0</v>
      </c>
      <c r="F22" s="47" t="s">
        <v>3</v>
      </c>
      <c r="G22" s="47" t="s">
        <v>3</v>
      </c>
      <c r="H22" s="47" t="s">
        <v>3</v>
      </c>
      <c r="I22" s="54"/>
      <c r="J22" s="47" t="s">
        <v>3</v>
      </c>
      <c r="K22" s="47" t="s">
        <v>3</v>
      </c>
      <c r="L22" s="47" t="s">
        <v>3</v>
      </c>
      <c r="M22" s="47" t="s">
        <v>3</v>
      </c>
      <c r="N22" s="47" t="s">
        <v>3</v>
      </c>
      <c r="O22" s="47" t="s">
        <v>3</v>
      </c>
      <c r="P22" s="47" t="s">
        <v>3</v>
      </c>
      <c r="Q22" s="47" t="s">
        <v>3</v>
      </c>
      <c r="R22" s="391"/>
    </row>
    <row r="23" spans="1:18" s="389" customFormat="1" ht="29.25" customHeight="1">
      <c r="A23" s="49" t="s">
        <v>77</v>
      </c>
      <c r="B23" s="50" t="s">
        <v>78</v>
      </c>
      <c r="C23" s="51">
        <v>140</v>
      </c>
      <c r="D23" s="104"/>
      <c r="E23" s="52">
        <f>E24+E25+E26+E27</f>
        <v>0</v>
      </c>
      <c r="F23" s="52" t="str">
        <f>H23</f>
        <v>Х</v>
      </c>
      <c r="G23" s="52" t="s">
        <v>3</v>
      </c>
      <c r="H23" s="52" t="s">
        <v>3</v>
      </c>
      <c r="I23" s="52">
        <f>I24+I25+I26+I27</f>
        <v>0</v>
      </c>
      <c r="J23" s="52" t="s">
        <v>3</v>
      </c>
      <c r="K23" s="52" t="s">
        <v>3</v>
      </c>
      <c r="L23" s="52" t="s">
        <v>3</v>
      </c>
      <c r="M23" s="52" t="s">
        <v>3</v>
      </c>
      <c r="N23" s="52" t="s">
        <v>3</v>
      </c>
      <c r="O23" s="52" t="s">
        <v>3</v>
      </c>
      <c r="P23" s="52" t="s">
        <v>3</v>
      </c>
      <c r="Q23" s="52" t="s">
        <v>3</v>
      </c>
      <c r="R23" s="391"/>
    </row>
    <row r="24" spans="1:18" s="389" customFormat="1" ht="52.5" customHeight="1" hidden="1">
      <c r="A24" s="16" t="s">
        <v>172</v>
      </c>
      <c r="B24" s="78" t="s">
        <v>79</v>
      </c>
      <c r="C24" s="101"/>
      <c r="D24" s="46">
        <v>141</v>
      </c>
      <c r="E24" s="47">
        <f t="shared" si="1"/>
        <v>0</v>
      </c>
      <c r="F24" s="47" t="s">
        <v>3</v>
      </c>
      <c r="G24" s="47" t="s">
        <v>3</v>
      </c>
      <c r="H24" s="47" t="s">
        <v>3</v>
      </c>
      <c r="I24" s="53"/>
      <c r="J24" s="47" t="s">
        <v>3</v>
      </c>
      <c r="K24" s="47" t="s">
        <v>3</v>
      </c>
      <c r="L24" s="47" t="s">
        <v>3</v>
      </c>
      <c r="M24" s="47" t="s">
        <v>3</v>
      </c>
      <c r="N24" s="47" t="s">
        <v>3</v>
      </c>
      <c r="O24" s="47" t="s">
        <v>3</v>
      </c>
      <c r="P24" s="47" t="s">
        <v>3</v>
      </c>
      <c r="Q24" s="47" t="s">
        <v>3</v>
      </c>
      <c r="R24" s="391"/>
    </row>
    <row r="25" spans="1:18" s="389" customFormat="1" ht="22.5" hidden="1">
      <c r="A25" s="16" t="s">
        <v>173</v>
      </c>
      <c r="B25" s="78" t="s">
        <v>121</v>
      </c>
      <c r="C25" s="101"/>
      <c r="D25" s="46">
        <v>142</v>
      </c>
      <c r="E25" s="47">
        <f>I25</f>
        <v>0</v>
      </c>
      <c r="F25" s="47" t="s">
        <v>3</v>
      </c>
      <c r="G25" s="47" t="s">
        <v>3</v>
      </c>
      <c r="H25" s="47" t="s">
        <v>3</v>
      </c>
      <c r="I25" s="53"/>
      <c r="J25" s="47" t="s">
        <v>3</v>
      </c>
      <c r="K25" s="47" t="s">
        <v>3</v>
      </c>
      <c r="L25" s="47" t="s">
        <v>3</v>
      </c>
      <c r="M25" s="47" t="s">
        <v>3</v>
      </c>
      <c r="N25" s="47" t="s">
        <v>3</v>
      </c>
      <c r="O25" s="47" t="s">
        <v>3</v>
      </c>
      <c r="P25" s="47" t="s">
        <v>3</v>
      </c>
      <c r="Q25" s="47" t="s">
        <v>3</v>
      </c>
      <c r="R25" s="391"/>
    </row>
    <row r="26" spans="1:18" s="389" customFormat="1" ht="12.75" hidden="1">
      <c r="A26" s="16" t="s">
        <v>174</v>
      </c>
      <c r="B26" s="78" t="s">
        <v>122</v>
      </c>
      <c r="C26" s="101"/>
      <c r="D26" s="46">
        <v>143</v>
      </c>
      <c r="E26" s="47">
        <f t="shared" si="1"/>
        <v>0</v>
      </c>
      <c r="F26" s="47" t="s">
        <v>3</v>
      </c>
      <c r="G26" s="47" t="s">
        <v>3</v>
      </c>
      <c r="H26" s="47" t="s">
        <v>3</v>
      </c>
      <c r="I26" s="53"/>
      <c r="J26" s="47" t="s">
        <v>3</v>
      </c>
      <c r="K26" s="47" t="s">
        <v>3</v>
      </c>
      <c r="L26" s="47" t="s">
        <v>3</v>
      </c>
      <c r="M26" s="47" t="s">
        <v>3</v>
      </c>
      <c r="N26" s="47" t="s">
        <v>3</v>
      </c>
      <c r="O26" s="47" t="s">
        <v>3</v>
      </c>
      <c r="P26" s="47" t="s">
        <v>3</v>
      </c>
      <c r="Q26" s="47" t="s">
        <v>3</v>
      </c>
      <c r="R26" s="391"/>
    </row>
    <row r="27" spans="1:18" s="389" customFormat="1" ht="18" customHeight="1" hidden="1">
      <c r="A27" s="16" t="s">
        <v>580</v>
      </c>
      <c r="B27" s="78" t="s">
        <v>581</v>
      </c>
      <c r="C27" s="101"/>
      <c r="D27" s="46">
        <v>145</v>
      </c>
      <c r="E27" s="47">
        <f>I27</f>
        <v>0</v>
      </c>
      <c r="F27" s="47" t="s">
        <v>3</v>
      </c>
      <c r="G27" s="47" t="s">
        <v>3</v>
      </c>
      <c r="H27" s="47" t="s">
        <v>3</v>
      </c>
      <c r="I27" s="53"/>
      <c r="J27" s="47" t="s">
        <v>3</v>
      </c>
      <c r="K27" s="47" t="s">
        <v>3</v>
      </c>
      <c r="L27" s="47" t="s">
        <v>3</v>
      </c>
      <c r="M27" s="47" t="s">
        <v>3</v>
      </c>
      <c r="N27" s="47" t="s">
        <v>3</v>
      </c>
      <c r="O27" s="47" t="s">
        <v>3</v>
      </c>
      <c r="P27" s="47" t="s">
        <v>3</v>
      </c>
      <c r="Q27" s="47" t="s">
        <v>3</v>
      </c>
      <c r="R27" s="391"/>
    </row>
    <row r="28" spans="1:18" s="389" customFormat="1" ht="21" customHeight="1">
      <c r="A28" s="49" t="s">
        <v>80</v>
      </c>
      <c r="B28" s="50" t="s">
        <v>81</v>
      </c>
      <c r="C28" s="58">
        <v>150</v>
      </c>
      <c r="D28" s="58"/>
      <c r="E28" s="52">
        <f>I28+J28</f>
        <v>0</v>
      </c>
      <c r="F28" s="52" t="str">
        <f>H28</f>
        <v>Х</v>
      </c>
      <c r="G28" s="52" t="s">
        <v>3</v>
      </c>
      <c r="H28" s="52" t="s">
        <v>3</v>
      </c>
      <c r="I28" s="52">
        <f>I32+I31+I30</f>
        <v>0</v>
      </c>
      <c r="J28" s="52">
        <f>J31</f>
        <v>0</v>
      </c>
      <c r="K28" s="52">
        <f aca="true" t="shared" si="2" ref="K28:Q28">K31</f>
        <v>0</v>
      </c>
      <c r="L28" s="52">
        <f t="shared" si="2"/>
        <v>0</v>
      </c>
      <c r="M28" s="52">
        <f t="shared" si="2"/>
        <v>0</v>
      </c>
      <c r="N28" s="52">
        <f t="shared" si="2"/>
        <v>0</v>
      </c>
      <c r="O28" s="52">
        <f t="shared" si="2"/>
        <v>0</v>
      </c>
      <c r="P28" s="52">
        <f t="shared" si="2"/>
        <v>0</v>
      </c>
      <c r="Q28" s="52">
        <f t="shared" si="2"/>
        <v>0</v>
      </c>
      <c r="R28" s="391"/>
    </row>
    <row r="29" spans="1:18" s="389" customFormat="1" ht="12.75" hidden="1">
      <c r="A29" s="16" t="s">
        <v>1</v>
      </c>
      <c r="B29" s="45"/>
      <c r="C29" s="531"/>
      <c r="D29" s="53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91"/>
    </row>
    <row r="30" spans="1:18" s="396" customFormat="1" ht="32.25" customHeight="1" hidden="1">
      <c r="A30" s="16" t="s">
        <v>458</v>
      </c>
      <c r="B30" s="45" t="s">
        <v>123</v>
      </c>
      <c r="C30" s="46"/>
      <c r="D30" s="60">
        <v>151</v>
      </c>
      <c r="E30" s="61">
        <f>I30</f>
        <v>0</v>
      </c>
      <c r="F30" s="61" t="s">
        <v>3</v>
      </c>
      <c r="G30" s="61" t="s">
        <v>3</v>
      </c>
      <c r="H30" s="61" t="s">
        <v>3</v>
      </c>
      <c r="I30" s="53"/>
      <c r="J30" s="47" t="s">
        <v>3</v>
      </c>
      <c r="K30" s="47" t="s">
        <v>3</v>
      </c>
      <c r="L30" s="47" t="s">
        <v>3</v>
      </c>
      <c r="M30" s="47" t="s">
        <v>3</v>
      </c>
      <c r="N30" s="47" t="s">
        <v>3</v>
      </c>
      <c r="O30" s="47" t="s">
        <v>3</v>
      </c>
      <c r="P30" s="47" t="s">
        <v>3</v>
      </c>
      <c r="Q30" s="47" t="s">
        <v>3</v>
      </c>
      <c r="R30" s="395"/>
    </row>
    <row r="31" spans="1:18" s="396" customFormat="1" ht="54.75" customHeight="1" hidden="1">
      <c r="A31" s="16" t="s">
        <v>175</v>
      </c>
      <c r="B31" s="78" t="s">
        <v>124</v>
      </c>
      <c r="C31" s="101"/>
      <c r="D31" s="60">
        <v>152</v>
      </c>
      <c r="E31" s="61">
        <f>I31+J31</f>
        <v>0</v>
      </c>
      <c r="F31" s="61" t="s">
        <v>3</v>
      </c>
      <c r="G31" s="61" t="s">
        <v>3</v>
      </c>
      <c r="H31" s="61" t="s">
        <v>3</v>
      </c>
      <c r="I31" s="53"/>
      <c r="J31" s="61">
        <f>K31+L31+M31+N31+O31+P31+Q31</f>
        <v>0</v>
      </c>
      <c r="K31" s="54"/>
      <c r="L31" s="54"/>
      <c r="M31" s="54"/>
      <c r="N31" s="54"/>
      <c r="O31" s="54"/>
      <c r="P31" s="54"/>
      <c r="Q31" s="54"/>
      <c r="R31" s="395"/>
    </row>
    <row r="32" spans="1:18" s="396" customFormat="1" ht="34.5" hidden="1">
      <c r="A32" s="16" t="s">
        <v>176</v>
      </c>
      <c r="B32" s="78" t="s">
        <v>457</v>
      </c>
      <c r="C32" s="101"/>
      <c r="D32" s="60">
        <v>155</v>
      </c>
      <c r="E32" s="47">
        <f t="shared" si="1"/>
        <v>0</v>
      </c>
      <c r="F32" s="47" t="s">
        <v>3</v>
      </c>
      <c r="G32" s="47" t="s">
        <v>3</v>
      </c>
      <c r="H32" s="47" t="s">
        <v>3</v>
      </c>
      <c r="I32" s="53"/>
      <c r="J32" s="47" t="s">
        <v>3</v>
      </c>
      <c r="K32" s="47" t="s">
        <v>3</v>
      </c>
      <c r="L32" s="47" t="s">
        <v>3</v>
      </c>
      <c r="M32" s="47" t="s">
        <v>3</v>
      </c>
      <c r="N32" s="47" t="s">
        <v>3</v>
      </c>
      <c r="O32" s="47" t="s">
        <v>3</v>
      </c>
      <c r="P32" s="47" t="s">
        <v>3</v>
      </c>
      <c r="Q32" s="47" t="s">
        <v>3</v>
      </c>
      <c r="R32" s="395"/>
    </row>
    <row r="33" spans="1:18" s="396" customFormat="1" ht="12.75">
      <c r="A33" s="49" t="s">
        <v>177</v>
      </c>
      <c r="B33" s="50" t="s">
        <v>82</v>
      </c>
      <c r="C33" s="58">
        <v>180</v>
      </c>
      <c r="D33" s="103"/>
      <c r="E33" s="52">
        <f>E34+E35</f>
        <v>0</v>
      </c>
      <c r="F33" s="52" t="str">
        <f>H33</f>
        <v>Х</v>
      </c>
      <c r="G33" s="52" t="s">
        <v>3</v>
      </c>
      <c r="H33" s="52" t="s">
        <v>3</v>
      </c>
      <c r="I33" s="52">
        <f>I35</f>
        <v>0</v>
      </c>
      <c r="J33" s="52">
        <f>J34</f>
        <v>0</v>
      </c>
      <c r="K33" s="52">
        <f>K34</f>
        <v>0</v>
      </c>
      <c r="L33" s="52">
        <f aca="true" t="shared" si="3" ref="L33:Q33">L34</f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395"/>
    </row>
    <row r="34" spans="1:18" s="389" customFormat="1" ht="12.75" hidden="1">
      <c r="A34" s="16" t="s">
        <v>555</v>
      </c>
      <c r="B34" s="78" t="s">
        <v>83</v>
      </c>
      <c r="C34" s="101"/>
      <c r="D34" s="60"/>
      <c r="E34" s="47">
        <f>J34+I34</f>
        <v>0</v>
      </c>
      <c r="F34" s="47" t="s">
        <v>3</v>
      </c>
      <c r="G34" s="47" t="s">
        <v>3</v>
      </c>
      <c r="H34" s="47" t="s">
        <v>3</v>
      </c>
      <c r="I34" s="47"/>
      <c r="J34" s="61">
        <f>K34+L34+M34+N34+O34+P34+Q34</f>
        <v>0</v>
      </c>
      <c r="K34" s="53"/>
      <c r="L34" s="53"/>
      <c r="M34" s="53"/>
      <c r="N34" s="53"/>
      <c r="O34" s="53"/>
      <c r="P34" s="53"/>
      <c r="Q34" s="53"/>
      <c r="R34" s="391"/>
    </row>
    <row r="35" spans="1:18" s="389" customFormat="1" ht="12.75" hidden="1">
      <c r="A35" s="16"/>
      <c r="B35" s="45" t="s">
        <v>178</v>
      </c>
      <c r="C35" s="101"/>
      <c r="D35" s="60"/>
      <c r="E35" s="47">
        <f>I35</f>
        <v>0</v>
      </c>
      <c r="F35" s="47" t="str">
        <f>H35</f>
        <v>Х</v>
      </c>
      <c r="G35" s="47" t="s">
        <v>3</v>
      </c>
      <c r="H35" s="47" t="s">
        <v>3</v>
      </c>
      <c r="I35" s="53"/>
      <c r="J35" s="47" t="s">
        <v>3</v>
      </c>
      <c r="K35" s="47" t="s">
        <v>3</v>
      </c>
      <c r="L35" s="47" t="s">
        <v>3</v>
      </c>
      <c r="M35" s="47" t="s">
        <v>3</v>
      </c>
      <c r="N35" s="47" t="s">
        <v>3</v>
      </c>
      <c r="O35" s="47" t="s">
        <v>3</v>
      </c>
      <c r="P35" s="47" t="s">
        <v>3</v>
      </c>
      <c r="Q35" s="47" t="s">
        <v>3</v>
      </c>
      <c r="R35" s="391"/>
    </row>
    <row r="36" spans="1:18" s="389" customFormat="1" ht="11.25" customHeight="1">
      <c r="A36" s="49" t="s">
        <v>179</v>
      </c>
      <c r="B36" s="50" t="s">
        <v>84</v>
      </c>
      <c r="C36" s="110">
        <v>400</v>
      </c>
      <c r="D36" s="106"/>
      <c r="E36" s="52">
        <f>E38+E39+E40+E41</f>
        <v>0</v>
      </c>
      <c r="F36" s="52" t="s">
        <v>3</v>
      </c>
      <c r="G36" s="52" t="s">
        <v>3</v>
      </c>
      <c r="H36" s="52" t="s">
        <v>3</v>
      </c>
      <c r="I36" s="52">
        <f>I38+I39+I40+I41</f>
        <v>0</v>
      </c>
      <c r="J36" s="52" t="s">
        <v>3</v>
      </c>
      <c r="K36" s="52" t="s">
        <v>3</v>
      </c>
      <c r="L36" s="52" t="s">
        <v>3</v>
      </c>
      <c r="M36" s="52" t="s">
        <v>3</v>
      </c>
      <c r="N36" s="52" t="s">
        <v>3</v>
      </c>
      <c r="O36" s="52" t="s">
        <v>3</v>
      </c>
      <c r="P36" s="52" t="s">
        <v>3</v>
      </c>
      <c r="Q36" s="52" t="s">
        <v>3</v>
      </c>
      <c r="R36" s="391"/>
    </row>
    <row r="37" spans="1:18" s="389" customFormat="1" ht="12.75" customHeight="1" hidden="1">
      <c r="A37" s="16" t="s">
        <v>1</v>
      </c>
      <c r="B37" s="45"/>
      <c r="C37" s="101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91"/>
    </row>
    <row r="38" spans="1:18" s="389" customFormat="1" ht="13.5" customHeight="1" hidden="1">
      <c r="A38" s="8" t="s">
        <v>12</v>
      </c>
      <c r="B38" s="11" t="s">
        <v>125</v>
      </c>
      <c r="C38" s="107"/>
      <c r="D38" s="85">
        <v>410</v>
      </c>
      <c r="E38" s="47">
        <f>I38</f>
        <v>0</v>
      </c>
      <c r="F38" s="47" t="str">
        <f>H38</f>
        <v>Х</v>
      </c>
      <c r="G38" s="47" t="s">
        <v>3</v>
      </c>
      <c r="H38" s="47" t="s">
        <v>3</v>
      </c>
      <c r="I38" s="54"/>
      <c r="J38" s="47" t="s">
        <v>3</v>
      </c>
      <c r="K38" s="47" t="s">
        <v>3</v>
      </c>
      <c r="L38" s="47" t="s">
        <v>3</v>
      </c>
      <c r="M38" s="47" t="s">
        <v>3</v>
      </c>
      <c r="N38" s="47" t="s">
        <v>3</v>
      </c>
      <c r="O38" s="47" t="s">
        <v>3</v>
      </c>
      <c r="P38" s="47" t="s">
        <v>3</v>
      </c>
      <c r="Q38" s="47" t="s">
        <v>3</v>
      </c>
      <c r="R38" s="391"/>
    </row>
    <row r="39" spans="1:18" s="389" customFormat="1" ht="15" customHeight="1" hidden="1">
      <c r="A39" s="8" t="s">
        <v>9</v>
      </c>
      <c r="B39" s="11" t="s">
        <v>126</v>
      </c>
      <c r="C39" s="107"/>
      <c r="D39" s="85">
        <v>420</v>
      </c>
      <c r="E39" s="47">
        <f>I39</f>
        <v>0</v>
      </c>
      <c r="F39" s="47" t="str">
        <f>H39</f>
        <v>Х</v>
      </c>
      <c r="G39" s="47" t="s">
        <v>3</v>
      </c>
      <c r="H39" s="47" t="s">
        <v>3</v>
      </c>
      <c r="I39" s="54"/>
      <c r="J39" s="47" t="s">
        <v>3</v>
      </c>
      <c r="K39" s="47" t="s">
        <v>3</v>
      </c>
      <c r="L39" s="47" t="s">
        <v>3</v>
      </c>
      <c r="M39" s="47" t="s">
        <v>3</v>
      </c>
      <c r="N39" s="47" t="s">
        <v>3</v>
      </c>
      <c r="O39" s="47" t="s">
        <v>3</v>
      </c>
      <c r="P39" s="47" t="s">
        <v>3</v>
      </c>
      <c r="Q39" s="47" t="s">
        <v>3</v>
      </c>
      <c r="R39" s="391"/>
    </row>
    <row r="40" spans="1:18" s="389" customFormat="1" ht="12.75" customHeight="1" hidden="1">
      <c r="A40" s="8" t="s">
        <v>10</v>
      </c>
      <c r="B40" s="11" t="s">
        <v>127</v>
      </c>
      <c r="C40" s="107"/>
      <c r="D40" s="85">
        <v>430</v>
      </c>
      <c r="E40" s="47">
        <f>I40</f>
        <v>0</v>
      </c>
      <c r="F40" s="47" t="str">
        <f>H40</f>
        <v>Х</v>
      </c>
      <c r="G40" s="47" t="s">
        <v>3</v>
      </c>
      <c r="H40" s="47" t="s">
        <v>3</v>
      </c>
      <c r="I40" s="54"/>
      <c r="J40" s="47" t="s">
        <v>3</v>
      </c>
      <c r="K40" s="47" t="s">
        <v>3</v>
      </c>
      <c r="L40" s="47" t="s">
        <v>3</v>
      </c>
      <c r="M40" s="47" t="s">
        <v>3</v>
      </c>
      <c r="N40" s="47" t="s">
        <v>3</v>
      </c>
      <c r="O40" s="47" t="s">
        <v>3</v>
      </c>
      <c r="P40" s="47" t="s">
        <v>3</v>
      </c>
      <c r="Q40" s="47" t="s">
        <v>3</v>
      </c>
      <c r="R40" s="391"/>
    </row>
    <row r="41" spans="1:18" s="389" customFormat="1" ht="12.75" customHeight="1" hidden="1">
      <c r="A41" s="8" t="s">
        <v>11</v>
      </c>
      <c r="B41" s="11" t="s">
        <v>128</v>
      </c>
      <c r="C41" s="107"/>
      <c r="D41" s="85">
        <v>440</v>
      </c>
      <c r="E41" s="47">
        <f>I41</f>
        <v>0</v>
      </c>
      <c r="F41" s="47" t="str">
        <f>H41</f>
        <v>Х</v>
      </c>
      <c r="G41" s="47" t="s">
        <v>3</v>
      </c>
      <c r="H41" s="47" t="s">
        <v>3</v>
      </c>
      <c r="I41" s="47">
        <f>I43+I44</f>
        <v>0</v>
      </c>
      <c r="J41" s="47" t="s">
        <v>3</v>
      </c>
      <c r="K41" s="47" t="s">
        <v>3</v>
      </c>
      <c r="L41" s="47" t="s">
        <v>3</v>
      </c>
      <c r="M41" s="47" t="s">
        <v>3</v>
      </c>
      <c r="N41" s="47" t="s">
        <v>3</v>
      </c>
      <c r="O41" s="47" t="s">
        <v>3</v>
      </c>
      <c r="P41" s="47" t="s">
        <v>3</v>
      </c>
      <c r="Q41" s="47" t="s">
        <v>3</v>
      </c>
      <c r="R41" s="391"/>
    </row>
    <row r="42" spans="1:18" ht="14.25" hidden="1">
      <c r="A42" s="81" t="s">
        <v>181</v>
      </c>
      <c r="B42" s="82"/>
      <c r="C42" s="497"/>
      <c r="D42" s="49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397"/>
    </row>
    <row r="43" spans="1:18" ht="25.5" customHeight="1" hidden="1">
      <c r="A43" s="83" t="s">
        <v>182</v>
      </c>
      <c r="B43" s="109" t="s">
        <v>129</v>
      </c>
      <c r="C43" s="108"/>
      <c r="D43" s="88">
        <v>446</v>
      </c>
      <c r="E43" s="47">
        <f>I43</f>
        <v>0</v>
      </c>
      <c r="F43" s="47" t="str">
        <f>H43</f>
        <v>Х</v>
      </c>
      <c r="G43" s="47" t="s">
        <v>3</v>
      </c>
      <c r="H43" s="47" t="s">
        <v>3</v>
      </c>
      <c r="I43" s="54"/>
      <c r="J43" s="47" t="s">
        <v>3</v>
      </c>
      <c r="K43" s="47" t="s">
        <v>3</v>
      </c>
      <c r="L43" s="47" t="s">
        <v>3</v>
      </c>
      <c r="M43" s="47" t="s">
        <v>3</v>
      </c>
      <c r="N43" s="47" t="s">
        <v>3</v>
      </c>
      <c r="O43" s="47" t="s">
        <v>3</v>
      </c>
      <c r="P43" s="47" t="s">
        <v>3</v>
      </c>
      <c r="Q43" s="47" t="s">
        <v>3</v>
      </c>
      <c r="R43" s="397"/>
    </row>
    <row r="44" spans="1:18" s="389" customFormat="1" ht="15" customHeight="1" hidden="1">
      <c r="A44" s="83" t="s">
        <v>183</v>
      </c>
      <c r="B44" s="109" t="s">
        <v>130</v>
      </c>
      <c r="C44" s="108"/>
      <c r="D44" s="88">
        <v>449</v>
      </c>
      <c r="E44" s="47">
        <f>I44</f>
        <v>0</v>
      </c>
      <c r="F44" s="47" t="str">
        <f>H44</f>
        <v>Х</v>
      </c>
      <c r="G44" s="47" t="s">
        <v>3</v>
      </c>
      <c r="H44" s="47" t="s">
        <v>3</v>
      </c>
      <c r="I44" s="54"/>
      <c r="J44" s="47" t="s">
        <v>3</v>
      </c>
      <c r="K44" s="47" t="s">
        <v>3</v>
      </c>
      <c r="L44" s="47" t="s">
        <v>3</v>
      </c>
      <c r="M44" s="47" t="s">
        <v>3</v>
      </c>
      <c r="N44" s="47" t="s">
        <v>3</v>
      </c>
      <c r="O44" s="47" t="s">
        <v>3</v>
      </c>
      <c r="P44" s="47" t="s">
        <v>3</v>
      </c>
      <c r="Q44" s="47" t="s">
        <v>3</v>
      </c>
      <c r="R44" s="391"/>
    </row>
    <row r="45" spans="1:20" s="389" customFormat="1" ht="27.75" customHeight="1">
      <c r="A45" s="112" t="s">
        <v>505</v>
      </c>
      <c r="B45" s="12" t="s">
        <v>85</v>
      </c>
      <c r="C45" s="122" t="s">
        <v>3</v>
      </c>
      <c r="D45" s="111"/>
      <c r="E45" s="52">
        <f>E46+E47</f>
        <v>0</v>
      </c>
      <c r="F45" s="52" t="s">
        <v>3</v>
      </c>
      <c r="G45" s="52" t="s">
        <v>3</v>
      </c>
      <c r="H45" s="52">
        <f>H46+H47</f>
        <v>0</v>
      </c>
      <c r="I45" s="52">
        <f>I46+I47</f>
        <v>0</v>
      </c>
      <c r="J45" s="52" t="s">
        <v>3</v>
      </c>
      <c r="K45" s="52" t="s">
        <v>3</v>
      </c>
      <c r="L45" s="52" t="s">
        <v>3</v>
      </c>
      <c r="M45" s="52" t="s">
        <v>3</v>
      </c>
      <c r="N45" s="52" t="s">
        <v>3</v>
      </c>
      <c r="O45" s="52" t="s">
        <v>3</v>
      </c>
      <c r="P45" s="52" t="s">
        <v>3</v>
      </c>
      <c r="Q45" s="52" t="s">
        <v>3</v>
      </c>
      <c r="R45" s="391"/>
      <c r="S45" s="391"/>
      <c r="T45" s="391"/>
    </row>
    <row r="46" spans="1:20" s="389" customFormat="1" ht="37.5" customHeight="1" hidden="1">
      <c r="A46" s="16" t="s">
        <v>180</v>
      </c>
      <c r="B46" s="78" t="s">
        <v>86</v>
      </c>
      <c r="C46" s="120">
        <v>510</v>
      </c>
      <c r="D46" s="60"/>
      <c r="E46" s="47">
        <f>I46+H46</f>
        <v>0</v>
      </c>
      <c r="F46" s="47">
        <f>H46</f>
        <v>0</v>
      </c>
      <c r="G46" s="47" t="s">
        <v>3</v>
      </c>
      <c r="H46" s="54"/>
      <c r="I46" s="54"/>
      <c r="J46" s="47" t="s">
        <v>3</v>
      </c>
      <c r="K46" s="47" t="s">
        <v>3</v>
      </c>
      <c r="L46" s="47" t="s">
        <v>3</v>
      </c>
      <c r="M46" s="47" t="s">
        <v>3</v>
      </c>
      <c r="N46" s="47" t="s">
        <v>3</v>
      </c>
      <c r="O46" s="47" t="s">
        <v>3</v>
      </c>
      <c r="P46" s="47" t="s">
        <v>3</v>
      </c>
      <c r="Q46" s="47" t="s">
        <v>3</v>
      </c>
      <c r="R46" s="391"/>
      <c r="S46" s="391"/>
      <c r="T46" s="391"/>
    </row>
    <row r="47" spans="1:20" s="389" customFormat="1" ht="12.75" hidden="1">
      <c r="A47" s="16"/>
      <c r="B47" s="78"/>
      <c r="C47" s="120"/>
      <c r="D47" s="60"/>
      <c r="E47" s="47"/>
      <c r="F47" s="47"/>
      <c r="G47" s="47"/>
      <c r="H47" s="54"/>
      <c r="I47" s="54"/>
      <c r="J47" s="47"/>
      <c r="K47" s="47" t="s">
        <v>3</v>
      </c>
      <c r="L47" s="47" t="s">
        <v>3</v>
      </c>
      <c r="M47" s="47" t="s">
        <v>3</v>
      </c>
      <c r="N47" s="47" t="s">
        <v>3</v>
      </c>
      <c r="O47" s="47" t="s">
        <v>3</v>
      </c>
      <c r="P47" s="47"/>
      <c r="Q47" s="47"/>
      <c r="R47" s="391"/>
      <c r="S47" s="391"/>
      <c r="T47" s="391"/>
    </row>
    <row r="48" spans="1:18" s="389" customFormat="1" ht="20.25" customHeight="1">
      <c r="A48" s="41" t="s">
        <v>131</v>
      </c>
      <c r="B48" s="42" t="s">
        <v>87</v>
      </c>
      <c r="C48" s="548" t="s">
        <v>3</v>
      </c>
      <c r="D48" s="549"/>
      <c r="E48" s="44">
        <f>F48+I48+J48</f>
        <v>30963000</v>
      </c>
      <c r="F48" s="44">
        <f>G48+H48</f>
        <v>30748300</v>
      </c>
      <c r="G48" s="44">
        <f>G49+G97+G100+G106+G70+G80</f>
        <v>0</v>
      </c>
      <c r="H48" s="44">
        <f>H49+H97+H100+H106+H70+H80</f>
        <v>30748300</v>
      </c>
      <c r="I48" s="44">
        <f>I49+I97+I100+I106+I70+I80</f>
        <v>214700</v>
      </c>
      <c r="J48" s="44">
        <f>J49+J100+J106+J70+J80</f>
        <v>0</v>
      </c>
      <c r="K48" s="44">
        <f aca="true" t="shared" si="4" ref="K48:Q48">K49+K100+K106+K70+K80</f>
        <v>0</v>
      </c>
      <c r="L48" s="44">
        <f t="shared" si="4"/>
        <v>0</v>
      </c>
      <c r="M48" s="44">
        <f t="shared" si="4"/>
        <v>0</v>
      </c>
      <c r="N48" s="44">
        <f t="shared" si="4"/>
        <v>0</v>
      </c>
      <c r="O48" s="44">
        <f t="shared" si="4"/>
        <v>0</v>
      </c>
      <c r="P48" s="44" t="e">
        <f t="shared" si="4"/>
        <v>#REF!</v>
      </c>
      <c r="Q48" s="44" t="e">
        <f t="shared" si="4"/>
        <v>#REF!</v>
      </c>
      <c r="R48" s="391"/>
    </row>
    <row r="49" spans="1:18" s="389" customFormat="1" ht="30" customHeight="1">
      <c r="A49" s="49" t="s">
        <v>187</v>
      </c>
      <c r="B49" s="57" t="s">
        <v>88</v>
      </c>
      <c r="C49" s="51">
        <v>110</v>
      </c>
      <c r="D49" s="58" t="s">
        <v>3</v>
      </c>
      <c r="E49" s="52">
        <f aca="true" t="shared" si="5" ref="E49:Q49">E50+E55</f>
        <v>26190300</v>
      </c>
      <c r="F49" s="52">
        <f t="shared" si="5"/>
        <v>26169300</v>
      </c>
      <c r="G49" s="52">
        <f t="shared" si="5"/>
        <v>0</v>
      </c>
      <c r="H49" s="52">
        <f t="shared" si="5"/>
        <v>26169300</v>
      </c>
      <c r="I49" s="52">
        <f t="shared" si="5"/>
        <v>21000</v>
      </c>
      <c r="J49" s="52">
        <f t="shared" si="5"/>
        <v>0</v>
      </c>
      <c r="K49" s="52">
        <f t="shared" si="5"/>
        <v>0</v>
      </c>
      <c r="L49" s="52">
        <f t="shared" si="5"/>
        <v>0</v>
      </c>
      <c r="M49" s="52">
        <f t="shared" si="5"/>
        <v>0</v>
      </c>
      <c r="N49" s="52">
        <f t="shared" si="5"/>
        <v>0</v>
      </c>
      <c r="O49" s="52">
        <f t="shared" si="5"/>
        <v>0</v>
      </c>
      <c r="P49" s="52">
        <f t="shared" si="5"/>
        <v>0</v>
      </c>
      <c r="Q49" s="52">
        <f t="shared" si="5"/>
        <v>0</v>
      </c>
      <c r="R49" s="391"/>
    </row>
    <row r="50" spans="1:18" s="389" customFormat="1" ht="34.5">
      <c r="A50" s="16" t="s">
        <v>188</v>
      </c>
      <c r="B50" s="59" t="s">
        <v>132</v>
      </c>
      <c r="C50" s="60" t="s">
        <v>44</v>
      </c>
      <c r="D50" s="60" t="s">
        <v>3</v>
      </c>
      <c r="E50" s="61">
        <f>F50+I50+J50</f>
        <v>26083800</v>
      </c>
      <c r="F50" s="61">
        <f>G50+H50</f>
        <v>26083800</v>
      </c>
      <c r="G50" s="61">
        <f>G51+G63</f>
        <v>0</v>
      </c>
      <c r="H50" s="61">
        <f>H51+H63</f>
        <v>26083800</v>
      </c>
      <c r="I50" s="61">
        <f>I51+I63</f>
        <v>0</v>
      </c>
      <c r="J50" s="61">
        <f>K50+L50+M50+N50+O50+P50+Q50</f>
        <v>0</v>
      </c>
      <c r="K50" s="61">
        <f aca="true" t="shared" si="6" ref="K50:Q50">K51+K63</f>
        <v>0</v>
      </c>
      <c r="L50" s="61">
        <f t="shared" si="6"/>
        <v>0</v>
      </c>
      <c r="M50" s="61">
        <f t="shared" si="6"/>
        <v>0</v>
      </c>
      <c r="N50" s="61">
        <f t="shared" si="6"/>
        <v>0</v>
      </c>
      <c r="O50" s="61">
        <f t="shared" si="6"/>
        <v>0</v>
      </c>
      <c r="P50" s="61">
        <f t="shared" si="6"/>
        <v>0</v>
      </c>
      <c r="Q50" s="61">
        <f t="shared" si="6"/>
        <v>0</v>
      </c>
      <c r="R50" s="391"/>
    </row>
    <row r="51" spans="1:18" s="389" customFormat="1" ht="22.5">
      <c r="A51" s="115" t="s">
        <v>556</v>
      </c>
      <c r="B51" s="113" t="s">
        <v>89</v>
      </c>
      <c r="C51" s="114">
        <v>111</v>
      </c>
      <c r="D51" s="114" t="s">
        <v>3</v>
      </c>
      <c r="E51" s="65">
        <f aca="true" t="shared" si="7" ref="E51:Q51">E53+E54</f>
        <v>20047167.93</v>
      </c>
      <c r="F51" s="65">
        <f t="shared" si="7"/>
        <v>20047167.93</v>
      </c>
      <c r="G51" s="65">
        <f t="shared" si="7"/>
        <v>0</v>
      </c>
      <c r="H51" s="65">
        <f t="shared" si="7"/>
        <v>20047167.93</v>
      </c>
      <c r="I51" s="65">
        <f t="shared" si="7"/>
        <v>0</v>
      </c>
      <c r="J51" s="65">
        <f t="shared" si="7"/>
        <v>0</v>
      </c>
      <c r="K51" s="65">
        <f t="shared" si="7"/>
        <v>0</v>
      </c>
      <c r="L51" s="65">
        <f>L53+L54</f>
        <v>0</v>
      </c>
      <c r="M51" s="65">
        <f>M53+M54</f>
        <v>0</v>
      </c>
      <c r="N51" s="65">
        <f>N53+N54</f>
        <v>0</v>
      </c>
      <c r="O51" s="65">
        <f>O53+O54</f>
        <v>0</v>
      </c>
      <c r="P51" s="65">
        <f t="shared" si="7"/>
        <v>0</v>
      </c>
      <c r="Q51" s="65">
        <f t="shared" si="7"/>
        <v>0</v>
      </c>
      <c r="R51" s="391"/>
    </row>
    <row r="52" spans="1:18" s="389" customFormat="1" ht="17.25" customHeight="1">
      <c r="A52" s="16" t="s">
        <v>1</v>
      </c>
      <c r="B52" s="59"/>
      <c r="C52" s="60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391"/>
    </row>
    <row r="53" spans="1:18" s="389" customFormat="1" ht="18.75" customHeight="1">
      <c r="A53" s="36" t="s">
        <v>185</v>
      </c>
      <c r="B53" s="66" t="s">
        <v>133</v>
      </c>
      <c r="C53" s="37">
        <v>111</v>
      </c>
      <c r="D53" s="37">
        <v>211</v>
      </c>
      <c r="E53" s="47">
        <f>F53+I53+J53</f>
        <v>19988847.93</v>
      </c>
      <c r="F53" s="47">
        <f>G53+H53</f>
        <v>19988847.93</v>
      </c>
      <c r="G53" s="54"/>
      <c r="H53" s="54">
        <v>19988847.93</v>
      </c>
      <c r="I53" s="54"/>
      <c r="J53" s="61">
        <f>K53+L53+M53+N53+O53+P53+Q53</f>
        <v>0</v>
      </c>
      <c r="K53" s="67"/>
      <c r="L53" s="67"/>
      <c r="M53" s="67"/>
      <c r="N53" s="67"/>
      <c r="O53" s="67"/>
      <c r="P53" s="67"/>
      <c r="Q53" s="67"/>
      <c r="R53" s="391"/>
    </row>
    <row r="54" spans="1:18" s="389" customFormat="1" ht="25.5" customHeight="1">
      <c r="A54" s="36" t="s">
        <v>186</v>
      </c>
      <c r="B54" s="66" t="s">
        <v>134</v>
      </c>
      <c r="C54" s="37">
        <v>111</v>
      </c>
      <c r="D54" s="37">
        <v>266</v>
      </c>
      <c r="E54" s="47">
        <f>F54+I54+J54</f>
        <v>58320</v>
      </c>
      <c r="F54" s="47">
        <f>G54+H54</f>
        <v>58320</v>
      </c>
      <c r="G54" s="54"/>
      <c r="H54" s="54">
        <v>58320</v>
      </c>
      <c r="I54" s="54"/>
      <c r="J54" s="61">
        <f>K54+L54+M54+N54+O54+P54+Q54</f>
        <v>0</v>
      </c>
      <c r="K54" s="67"/>
      <c r="L54" s="67"/>
      <c r="M54" s="67"/>
      <c r="N54" s="67"/>
      <c r="O54" s="67"/>
      <c r="P54" s="67"/>
      <c r="Q54" s="67"/>
      <c r="R54" s="391"/>
    </row>
    <row r="55" spans="1:18" s="389" customFormat="1" ht="28.5" customHeight="1">
      <c r="A55" s="62" t="s">
        <v>189</v>
      </c>
      <c r="B55" s="63" t="s">
        <v>90</v>
      </c>
      <c r="C55" s="64">
        <v>112</v>
      </c>
      <c r="D55" s="64" t="s">
        <v>3</v>
      </c>
      <c r="E55" s="65">
        <f>F55+I55+J55</f>
        <v>106500</v>
      </c>
      <c r="F55" s="65">
        <f>F57+F58+F59+F60+F61+F62</f>
        <v>85500</v>
      </c>
      <c r="G55" s="65">
        <f>G57+G58+G59+G60+G61+G62</f>
        <v>0</v>
      </c>
      <c r="H55" s="65">
        <f>H57+H58+H59+H60+H61+H62</f>
        <v>85500</v>
      </c>
      <c r="I55" s="65">
        <f>I57+I58+I59+I60+I61+I62</f>
        <v>21000</v>
      </c>
      <c r="J55" s="65">
        <f>J57+J58+J59+J60+J61+J62</f>
        <v>0</v>
      </c>
      <c r="K55" s="65">
        <f aca="true" t="shared" si="8" ref="K55:Q55">K57+K58+K60+K61+K62</f>
        <v>0</v>
      </c>
      <c r="L55" s="65">
        <f t="shared" si="8"/>
        <v>0</v>
      </c>
      <c r="M55" s="65">
        <f t="shared" si="8"/>
        <v>0</v>
      </c>
      <c r="N55" s="65">
        <f t="shared" si="8"/>
        <v>0</v>
      </c>
      <c r="O55" s="65">
        <f t="shared" si="8"/>
        <v>0</v>
      </c>
      <c r="P55" s="65">
        <f t="shared" si="8"/>
        <v>0</v>
      </c>
      <c r="Q55" s="65">
        <f t="shared" si="8"/>
        <v>0</v>
      </c>
      <c r="R55" s="391"/>
    </row>
    <row r="56" spans="1:18" s="389" customFormat="1" ht="12.75">
      <c r="A56" s="36" t="s">
        <v>1</v>
      </c>
      <c r="B56" s="66"/>
      <c r="C56" s="37"/>
      <c r="D56" s="37"/>
      <c r="E56" s="47"/>
      <c r="F56" s="47"/>
      <c r="G56" s="47"/>
      <c r="H56" s="47"/>
      <c r="I56" s="47"/>
      <c r="J56" s="47"/>
      <c r="K56" s="68"/>
      <c r="L56" s="68"/>
      <c r="M56" s="68"/>
      <c r="N56" s="68"/>
      <c r="O56" s="68"/>
      <c r="P56" s="68"/>
      <c r="Q56" s="68"/>
      <c r="R56" s="391"/>
    </row>
    <row r="57" spans="1:18" s="389" customFormat="1" ht="22.5">
      <c r="A57" s="36" t="s">
        <v>193</v>
      </c>
      <c r="B57" s="66" t="s">
        <v>135</v>
      </c>
      <c r="C57" s="37">
        <v>112</v>
      </c>
      <c r="D57" s="37">
        <v>212</v>
      </c>
      <c r="E57" s="47">
        <f aca="true" t="shared" si="9" ref="E57:E63">F57+I57+J57</f>
        <v>21000</v>
      </c>
      <c r="F57" s="47">
        <f aca="true" t="shared" si="10" ref="F57:F63">G57+H57</f>
        <v>0</v>
      </c>
      <c r="G57" s="54"/>
      <c r="H57" s="54"/>
      <c r="I57" s="54">
        <v>21000</v>
      </c>
      <c r="J57" s="61">
        <f aca="true" t="shared" si="11" ref="J57:J62">K57+L57+M57+N57+O57+P57+Q57</f>
        <v>0</v>
      </c>
      <c r="K57" s="67"/>
      <c r="L57" s="67"/>
      <c r="M57" s="67"/>
      <c r="N57" s="67"/>
      <c r="O57" s="67"/>
      <c r="P57" s="67"/>
      <c r="Q57" s="67"/>
      <c r="R57" s="391"/>
    </row>
    <row r="58" spans="1:18" s="389" customFormat="1" ht="25.5" customHeight="1" hidden="1">
      <c r="A58" s="16" t="s">
        <v>194</v>
      </c>
      <c r="B58" s="66" t="s">
        <v>136</v>
      </c>
      <c r="C58" s="37">
        <v>112</v>
      </c>
      <c r="D58" s="37">
        <v>214</v>
      </c>
      <c r="E58" s="47">
        <f t="shared" si="9"/>
        <v>0</v>
      </c>
      <c r="F58" s="47">
        <f t="shared" si="10"/>
        <v>0</v>
      </c>
      <c r="G58" s="54"/>
      <c r="H58" s="54"/>
      <c r="I58" s="54"/>
      <c r="J58" s="61">
        <f t="shared" si="11"/>
        <v>0</v>
      </c>
      <c r="K58" s="67"/>
      <c r="L58" s="67"/>
      <c r="M58" s="67"/>
      <c r="N58" s="67"/>
      <c r="O58" s="67"/>
      <c r="P58" s="67"/>
      <c r="Q58" s="67"/>
      <c r="R58" s="391"/>
    </row>
    <row r="59" spans="1:18" s="389" customFormat="1" ht="15" customHeight="1" hidden="1">
      <c r="A59" s="286" t="s">
        <v>639</v>
      </c>
      <c r="B59" s="287" t="s">
        <v>137</v>
      </c>
      <c r="C59" s="121">
        <v>112</v>
      </c>
      <c r="D59" s="121">
        <v>221</v>
      </c>
      <c r="E59" s="47">
        <f t="shared" si="9"/>
        <v>0</v>
      </c>
      <c r="F59" s="47">
        <f t="shared" si="10"/>
        <v>0</v>
      </c>
      <c r="G59" s="54"/>
      <c r="H59" s="54"/>
      <c r="I59" s="54"/>
      <c r="J59" s="61">
        <f t="shared" si="11"/>
        <v>0</v>
      </c>
      <c r="K59" s="67"/>
      <c r="L59" s="67"/>
      <c r="M59" s="67"/>
      <c r="N59" s="67"/>
      <c r="O59" s="67"/>
      <c r="P59" s="67"/>
      <c r="Q59" s="67"/>
      <c r="R59" s="391"/>
    </row>
    <row r="60" spans="1:18" s="389" customFormat="1" ht="15.75" customHeight="1" hidden="1">
      <c r="A60" s="36" t="s">
        <v>195</v>
      </c>
      <c r="B60" s="66" t="s">
        <v>190</v>
      </c>
      <c r="C60" s="37">
        <v>112</v>
      </c>
      <c r="D60" s="37">
        <v>222</v>
      </c>
      <c r="E60" s="47">
        <f t="shared" si="9"/>
        <v>0</v>
      </c>
      <c r="F60" s="47">
        <f t="shared" si="10"/>
        <v>0</v>
      </c>
      <c r="G60" s="54"/>
      <c r="H60" s="54"/>
      <c r="I60" s="54"/>
      <c r="J60" s="61">
        <f t="shared" si="11"/>
        <v>0</v>
      </c>
      <c r="K60" s="67"/>
      <c r="L60" s="67"/>
      <c r="M60" s="67"/>
      <c r="N60" s="67"/>
      <c r="O60" s="67"/>
      <c r="P60" s="67"/>
      <c r="Q60" s="67"/>
      <c r="R60" s="391"/>
    </row>
    <row r="61" spans="1:18" s="389" customFormat="1" ht="18.75" customHeight="1">
      <c r="A61" s="36" t="s">
        <v>196</v>
      </c>
      <c r="B61" s="66" t="s">
        <v>191</v>
      </c>
      <c r="C61" s="37">
        <v>112</v>
      </c>
      <c r="D61" s="40">
        <v>226</v>
      </c>
      <c r="E61" s="47">
        <f t="shared" si="9"/>
        <v>85500</v>
      </c>
      <c r="F61" s="47">
        <f t="shared" si="10"/>
        <v>85500</v>
      </c>
      <c r="G61" s="54"/>
      <c r="H61" s="54">
        <v>85500</v>
      </c>
      <c r="I61" s="54"/>
      <c r="J61" s="61">
        <f t="shared" si="11"/>
        <v>0</v>
      </c>
      <c r="K61" s="67"/>
      <c r="L61" s="67"/>
      <c r="M61" s="67"/>
      <c r="N61" s="67"/>
      <c r="O61" s="67"/>
      <c r="P61" s="67"/>
      <c r="Q61" s="67"/>
      <c r="R61" s="391"/>
    </row>
    <row r="62" spans="1:18" s="389" customFormat="1" ht="26.25" customHeight="1">
      <c r="A62" s="36" t="s">
        <v>186</v>
      </c>
      <c r="B62" s="66" t="s">
        <v>638</v>
      </c>
      <c r="C62" s="37">
        <v>112</v>
      </c>
      <c r="D62" s="40">
        <v>266</v>
      </c>
      <c r="E62" s="47">
        <f t="shared" si="9"/>
        <v>0</v>
      </c>
      <c r="F62" s="47">
        <f t="shared" si="10"/>
        <v>0</v>
      </c>
      <c r="G62" s="54"/>
      <c r="H62" s="54"/>
      <c r="I62" s="54"/>
      <c r="J62" s="61">
        <f t="shared" si="11"/>
        <v>0</v>
      </c>
      <c r="K62" s="67"/>
      <c r="L62" s="67"/>
      <c r="M62" s="67"/>
      <c r="N62" s="67"/>
      <c r="O62" s="67"/>
      <c r="P62" s="67"/>
      <c r="Q62" s="67"/>
      <c r="R62" s="391"/>
    </row>
    <row r="63" spans="1:20" s="389" customFormat="1" ht="45.75" customHeight="1">
      <c r="A63" s="62" t="s">
        <v>192</v>
      </c>
      <c r="B63" s="63" t="s">
        <v>90</v>
      </c>
      <c r="C63" s="64">
        <v>119</v>
      </c>
      <c r="D63" s="64" t="s">
        <v>3</v>
      </c>
      <c r="E63" s="65">
        <f t="shared" si="9"/>
        <v>6036632.07</v>
      </c>
      <c r="F63" s="65">
        <f t="shared" si="10"/>
        <v>6036632.07</v>
      </c>
      <c r="G63" s="65">
        <f>G65+G66+G67+G68+G69</f>
        <v>0</v>
      </c>
      <c r="H63" s="65">
        <f aca="true" t="shared" si="12" ref="H63:O63">H65+H66+H67+H68+H69</f>
        <v>6036632.07</v>
      </c>
      <c r="I63" s="65">
        <f t="shared" si="12"/>
        <v>0</v>
      </c>
      <c r="J63" s="65">
        <f>K63+L63+M63+N63+Q63</f>
        <v>0</v>
      </c>
      <c r="K63" s="65">
        <f t="shared" si="12"/>
        <v>0</v>
      </c>
      <c r="L63" s="65">
        <f t="shared" si="12"/>
        <v>0</v>
      </c>
      <c r="M63" s="65">
        <f t="shared" si="12"/>
        <v>0</v>
      </c>
      <c r="N63" s="65">
        <f t="shared" si="12"/>
        <v>0</v>
      </c>
      <c r="O63" s="65">
        <f t="shared" si="12"/>
        <v>0</v>
      </c>
      <c r="P63" s="65">
        <f>P65+P66+P68</f>
        <v>0</v>
      </c>
      <c r="Q63" s="65">
        <f>Q65+Q66+Q68</f>
        <v>0</v>
      </c>
      <c r="R63" s="391"/>
      <c r="S63" s="391"/>
      <c r="T63" s="391"/>
    </row>
    <row r="64" spans="1:20" s="396" customFormat="1" ht="12.75">
      <c r="A64" s="16" t="s">
        <v>213</v>
      </c>
      <c r="B64" s="59"/>
      <c r="C64" s="60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395"/>
      <c r="S64" s="395"/>
      <c r="T64" s="395"/>
    </row>
    <row r="65" spans="1:20" s="389" customFormat="1" ht="15.75" customHeight="1">
      <c r="A65" s="73" t="s">
        <v>197</v>
      </c>
      <c r="B65" s="74" t="s">
        <v>135</v>
      </c>
      <c r="C65" s="40">
        <v>119</v>
      </c>
      <c r="D65" s="40">
        <v>213</v>
      </c>
      <c r="E65" s="47">
        <f aca="true" t="shared" si="13" ref="E65:E70">F65+I65+J65</f>
        <v>6036632.07</v>
      </c>
      <c r="F65" s="47">
        <f>G65+H65</f>
        <v>6036632.07</v>
      </c>
      <c r="G65" s="54"/>
      <c r="H65" s="54">
        <v>6036632.07</v>
      </c>
      <c r="I65" s="54"/>
      <c r="J65" s="61">
        <f>K65+L65+M65+N65+O65+P65+Q65</f>
        <v>0</v>
      </c>
      <c r="K65" s="67"/>
      <c r="L65" s="67"/>
      <c r="M65" s="67"/>
      <c r="N65" s="67"/>
      <c r="O65" s="67"/>
      <c r="P65" s="67"/>
      <c r="Q65" s="67"/>
      <c r="R65" s="391"/>
      <c r="S65" s="391"/>
      <c r="T65" s="391"/>
    </row>
    <row r="66" spans="1:20" s="389" customFormat="1" ht="15" customHeight="1" hidden="1">
      <c r="A66" s="73" t="s">
        <v>196</v>
      </c>
      <c r="B66" s="74" t="s">
        <v>136</v>
      </c>
      <c r="C66" s="40">
        <v>119</v>
      </c>
      <c r="D66" s="40">
        <v>226</v>
      </c>
      <c r="E66" s="47">
        <f t="shared" si="13"/>
        <v>0</v>
      </c>
      <c r="F66" s="47">
        <f>G66+H66</f>
        <v>0</v>
      </c>
      <c r="G66" s="54"/>
      <c r="H66" s="54"/>
      <c r="I66" s="54"/>
      <c r="J66" s="61">
        <f>K66+L66+M66+N66+O66+P66+Q66</f>
        <v>0</v>
      </c>
      <c r="K66" s="67"/>
      <c r="L66" s="67"/>
      <c r="M66" s="67"/>
      <c r="N66" s="67"/>
      <c r="O66" s="67"/>
      <c r="P66" s="67"/>
      <c r="Q66" s="67"/>
      <c r="R66" s="391"/>
      <c r="S66" s="391"/>
      <c r="T66" s="391"/>
    </row>
    <row r="67" spans="1:20" s="389" customFormat="1" ht="17.25" customHeight="1" hidden="1">
      <c r="A67" s="73" t="s">
        <v>595</v>
      </c>
      <c r="B67" s="287" t="s">
        <v>137</v>
      </c>
      <c r="C67" s="40">
        <v>119</v>
      </c>
      <c r="D67" s="40">
        <v>310</v>
      </c>
      <c r="E67" s="47">
        <f t="shared" si="13"/>
        <v>0</v>
      </c>
      <c r="F67" s="47">
        <f>G67+H67</f>
        <v>0</v>
      </c>
      <c r="G67" s="54"/>
      <c r="H67" s="54"/>
      <c r="I67" s="54"/>
      <c r="J67" s="61">
        <f>K67+L67+M67+N67+O67+P67+Q67</f>
        <v>0</v>
      </c>
      <c r="K67" s="67"/>
      <c r="L67" s="67"/>
      <c r="M67" s="67"/>
      <c r="N67" s="67"/>
      <c r="O67" s="67"/>
      <c r="P67" s="67"/>
      <c r="Q67" s="67"/>
      <c r="R67" s="391"/>
      <c r="S67" s="391"/>
      <c r="T67" s="391"/>
    </row>
    <row r="68" spans="1:20" s="389" customFormat="1" ht="18.75" customHeight="1" hidden="1">
      <c r="A68" s="36" t="s">
        <v>198</v>
      </c>
      <c r="B68" s="287" t="s">
        <v>190</v>
      </c>
      <c r="C68" s="40">
        <v>119</v>
      </c>
      <c r="D68" s="40">
        <v>345</v>
      </c>
      <c r="E68" s="47">
        <f t="shared" si="13"/>
        <v>0</v>
      </c>
      <c r="F68" s="47">
        <f>G68+H68</f>
        <v>0</v>
      </c>
      <c r="G68" s="54"/>
      <c r="H68" s="54"/>
      <c r="I68" s="54"/>
      <c r="J68" s="61">
        <f>K68+L68+M68+N68+O68+P68+Q68</f>
        <v>0</v>
      </c>
      <c r="K68" s="67"/>
      <c r="L68" s="67"/>
      <c r="M68" s="67"/>
      <c r="N68" s="67"/>
      <c r="O68" s="67"/>
      <c r="P68" s="67"/>
      <c r="Q68" s="67"/>
      <c r="R68" s="391"/>
      <c r="S68" s="391"/>
      <c r="T68" s="391"/>
    </row>
    <row r="69" spans="1:20" s="389" customFormat="1" ht="28.5" customHeight="1" hidden="1">
      <c r="A69" s="36" t="s">
        <v>255</v>
      </c>
      <c r="B69" s="287" t="s">
        <v>191</v>
      </c>
      <c r="C69" s="40">
        <v>119</v>
      </c>
      <c r="D69" s="40">
        <v>346</v>
      </c>
      <c r="E69" s="47">
        <f t="shared" si="13"/>
        <v>0</v>
      </c>
      <c r="F69" s="47">
        <f>G69+H69</f>
        <v>0</v>
      </c>
      <c r="G69" s="54"/>
      <c r="H69" s="54"/>
      <c r="I69" s="54"/>
      <c r="J69" s="61">
        <f>K69+L69+M69+N69+O69+P69+Q69</f>
        <v>0</v>
      </c>
      <c r="K69" s="67"/>
      <c r="L69" s="67"/>
      <c r="M69" s="67"/>
      <c r="N69" s="67"/>
      <c r="O69" s="67"/>
      <c r="P69" s="67"/>
      <c r="Q69" s="67"/>
      <c r="R69" s="391"/>
      <c r="S69" s="391"/>
      <c r="T69" s="391"/>
    </row>
    <row r="70" spans="1:18" s="389" customFormat="1" ht="14.25" customHeight="1">
      <c r="A70" s="49" t="s">
        <v>199</v>
      </c>
      <c r="B70" s="57" t="s">
        <v>91</v>
      </c>
      <c r="C70" s="58">
        <v>300</v>
      </c>
      <c r="D70" s="58" t="s">
        <v>3</v>
      </c>
      <c r="E70" s="52">
        <f t="shared" si="13"/>
        <v>0</v>
      </c>
      <c r="F70" s="52">
        <f>F71+F78</f>
        <v>0</v>
      </c>
      <c r="G70" s="52">
        <f>G71+G78</f>
        <v>0</v>
      </c>
      <c r="H70" s="52">
        <f>H71+H78</f>
        <v>0</v>
      </c>
      <c r="I70" s="52">
        <f aca="true" t="shared" si="14" ref="I70:Q70">I71+I77+I78+I79</f>
        <v>0</v>
      </c>
      <c r="J70" s="52">
        <f t="shared" si="14"/>
        <v>0</v>
      </c>
      <c r="K70" s="52">
        <f t="shared" si="14"/>
        <v>0</v>
      </c>
      <c r="L70" s="52">
        <f t="shared" si="14"/>
        <v>0</v>
      </c>
      <c r="M70" s="52">
        <f t="shared" si="14"/>
        <v>0</v>
      </c>
      <c r="N70" s="52">
        <f t="shared" si="14"/>
        <v>0</v>
      </c>
      <c r="O70" s="52">
        <f t="shared" si="14"/>
        <v>0</v>
      </c>
      <c r="P70" s="52">
        <f t="shared" si="14"/>
        <v>0</v>
      </c>
      <c r="Q70" s="52">
        <f t="shared" si="14"/>
        <v>0</v>
      </c>
      <c r="R70" s="391"/>
    </row>
    <row r="71" spans="1:18" s="389" customFormat="1" ht="36.75" customHeight="1">
      <c r="A71" s="62" t="s">
        <v>200</v>
      </c>
      <c r="B71" s="63" t="s">
        <v>92</v>
      </c>
      <c r="C71" s="64">
        <v>320</v>
      </c>
      <c r="D71" s="64" t="s">
        <v>3</v>
      </c>
      <c r="E71" s="65">
        <f aca="true" t="shared" si="15" ref="E71:Q71">E72</f>
        <v>0</v>
      </c>
      <c r="F71" s="65">
        <f t="shared" si="15"/>
        <v>0</v>
      </c>
      <c r="G71" s="65">
        <f t="shared" si="15"/>
        <v>0</v>
      </c>
      <c r="H71" s="65">
        <f t="shared" si="15"/>
        <v>0</v>
      </c>
      <c r="I71" s="65">
        <f t="shared" si="15"/>
        <v>0</v>
      </c>
      <c r="J71" s="65">
        <f t="shared" si="15"/>
        <v>0</v>
      </c>
      <c r="K71" s="65">
        <f t="shared" si="15"/>
        <v>0</v>
      </c>
      <c r="L71" s="65">
        <f t="shared" si="15"/>
        <v>0</v>
      </c>
      <c r="M71" s="65">
        <f t="shared" si="15"/>
        <v>0</v>
      </c>
      <c r="N71" s="65">
        <f t="shared" si="15"/>
        <v>0</v>
      </c>
      <c r="O71" s="65">
        <f t="shared" si="15"/>
        <v>0</v>
      </c>
      <c r="P71" s="65">
        <f t="shared" si="15"/>
        <v>0</v>
      </c>
      <c r="Q71" s="65">
        <f t="shared" si="15"/>
        <v>0</v>
      </c>
      <c r="R71" s="391"/>
    </row>
    <row r="72" spans="1:18" s="389" customFormat="1" ht="48" customHeight="1">
      <c r="A72" s="62" t="s">
        <v>201</v>
      </c>
      <c r="B72" s="63" t="s">
        <v>93</v>
      </c>
      <c r="C72" s="64">
        <v>321</v>
      </c>
      <c r="D72" s="64" t="s">
        <v>3</v>
      </c>
      <c r="E72" s="65">
        <f>E73+E74+E75+E76</f>
        <v>0</v>
      </c>
      <c r="F72" s="65">
        <f>F76+F75</f>
        <v>0</v>
      </c>
      <c r="G72" s="65">
        <f>G76+G75</f>
        <v>0</v>
      </c>
      <c r="H72" s="65">
        <f>H76+H75</f>
        <v>0</v>
      </c>
      <c r="I72" s="65">
        <f aca="true" t="shared" si="16" ref="I72:Q72">I73+I74+I75+I76</f>
        <v>0</v>
      </c>
      <c r="J72" s="65">
        <f t="shared" si="16"/>
        <v>0</v>
      </c>
      <c r="K72" s="65">
        <f t="shared" si="16"/>
        <v>0</v>
      </c>
      <c r="L72" s="65">
        <f t="shared" si="16"/>
        <v>0</v>
      </c>
      <c r="M72" s="65">
        <f t="shared" si="16"/>
        <v>0</v>
      </c>
      <c r="N72" s="65">
        <f t="shared" si="16"/>
        <v>0</v>
      </c>
      <c r="O72" s="65">
        <f t="shared" si="16"/>
        <v>0</v>
      </c>
      <c r="P72" s="65">
        <f t="shared" si="16"/>
        <v>0</v>
      </c>
      <c r="Q72" s="65">
        <f t="shared" si="16"/>
        <v>0</v>
      </c>
      <c r="R72" s="391"/>
    </row>
    <row r="73" spans="1:18" s="389" customFormat="1" ht="28.5" customHeight="1" hidden="1">
      <c r="A73" s="16" t="s">
        <v>202</v>
      </c>
      <c r="B73" s="59" t="s">
        <v>138</v>
      </c>
      <c r="C73" s="60">
        <v>321</v>
      </c>
      <c r="D73" s="60">
        <v>262</v>
      </c>
      <c r="E73" s="61">
        <f>I73+J73</f>
        <v>0</v>
      </c>
      <c r="F73" s="61" t="s">
        <v>3</v>
      </c>
      <c r="G73" s="61" t="s">
        <v>3</v>
      </c>
      <c r="H73" s="61" t="s">
        <v>3</v>
      </c>
      <c r="I73" s="53"/>
      <c r="J73" s="61">
        <f aca="true" t="shared" si="17" ref="J73:J80">K73+L73+M73+N73+O73+P73+Q73</f>
        <v>0</v>
      </c>
      <c r="K73" s="53"/>
      <c r="L73" s="53"/>
      <c r="M73" s="53"/>
      <c r="N73" s="53"/>
      <c r="O73" s="53"/>
      <c r="P73" s="53"/>
      <c r="Q73" s="53"/>
      <c r="R73" s="391"/>
    </row>
    <row r="74" spans="1:18" s="389" customFormat="1" ht="30" customHeight="1" hidden="1">
      <c r="A74" s="16" t="s">
        <v>203</v>
      </c>
      <c r="B74" s="59" t="s">
        <v>139</v>
      </c>
      <c r="C74" s="60">
        <v>321</v>
      </c>
      <c r="D74" s="60">
        <v>262</v>
      </c>
      <c r="E74" s="61">
        <f>I74+J74</f>
        <v>0</v>
      </c>
      <c r="F74" s="61" t="s">
        <v>3</v>
      </c>
      <c r="G74" s="61" t="s">
        <v>3</v>
      </c>
      <c r="H74" s="61" t="s">
        <v>3</v>
      </c>
      <c r="I74" s="53"/>
      <c r="J74" s="61">
        <f t="shared" si="17"/>
        <v>0</v>
      </c>
      <c r="K74" s="53"/>
      <c r="L74" s="53"/>
      <c r="M74" s="53"/>
      <c r="N74" s="53"/>
      <c r="O74" s="53"/>
      <c r="P74" s="53"/>
      <c r="Q74" s="53"/>
      <c r="R74" s="391"/>
    </row>
    <row r="75" spans="1:18" s="389" customFormat="1" ht="38.25" customHeight="1" hidden="1">
      <c r="A75" s="16" t="s">
        <v>204</v>
      </c>
      <c r="B75" s="59" t="s">
        <v>140</v>
      </c>
      <c r="C75" s="60">
        <v>321</v>
      </c>
      <c r="D75" s="60">
        <v>264</v>
      </c>
      <c r="E75" s="47">
        <f>F75+I75+J75</f>
        <v>0</v>
      </c>
      <c r="F75" s="47">
        <f>G75+H75</f>
        <v>0</v>
      </c>
      <c r="G75" s="54"/>
      <c r="H75" s="54"/>
      <c r="I75" s="53"/>
      <c r="J75" s="61">
        <f t="shared" si="17"/>
        <v>0</v>
      </c>
      <c r="K75" s="53"/>
      <c r="L75" s="53"/>
      <c r="M75" s="53"/>
      <c r="N75" s="53"/>
      <c r="O75" s="53"/>
      <c r="P75" s="53"/>
      <c r="Q75" s="53"/>
      <c r="R75" s="391"/>
    </row>
    <row r="76" spans="1:18" s="389" customFormat="1" ht="27.75" customHeight="1" hidden="1">
      <c r="A76" s="36" t="s">
        <v>205</v>
      </c>
      <c r="B76" s="59" t="s">
        <v>141</v>
      </c>
      <c r="C76" s="60">
        <v>321</v>
      </c>
      <c r="D76" s="60">
        <v>266</v>
      </c>
      <c r="E76" s="47">
        <f>F76+I76+J76</f>
        <v>0</v>
      </c>
      <c r="F76" s="47">
        <f>G76+H76</f>
        <v>0</v>
      </c>
      <c r="G76" s="54"/>
      <c r="H76" s="54"/>
      <c r="I76" s="53"/>
      <c r="J76" s="61">
        <f t="shared" si="17"/>
        <v>0</v>
      </c>
      <c r="K76" s="53"/>
      <c r="L76" s="53"/>
      <c r="M76" s="53"/>
      <c r="N76" s="53"/>
      <c r="O76" s="53"/>
      <c r="P76" s="53"/>
      <c r="Q76" s="53"/>
      <c r="R76" s="391"/>
    </row>
    <row r="77" spans="1:18" s="389" customFormat="1" ht="42" customHeight="1">
      <c r="A77" s="62" t="s">
        <v>94</v>
      </c>
      <c r="B77" s="63" t="s">
        <v>95</v>
      </c>
      <c r="C77" s="64">
        <v>340</v>
      </c>
      <c r="D77" s="64">
        <v>296</v>
      </c>
      <c r="E77" s="65">
        <f>I77+J77</f>
        <v>0</v>
      </c>
      <c r="F77" s="65" t="s">
        <v>3</v>
      </c>
      <c r="G77" s="65" t="s">
        <v>3</v>
      </c>
      <c r="H77" s="65" t="s">
        <v>3</v>
      </c>
      <c r="I77" s="69"/>
      <c r="J77" s="65">
        <f t="shared" si="17"/>
        <v>0</v>
      </c>
      <c r="K77" s="70"/>
      <c r="L77" s="70"/>
      <c r="M77" s="70"/>
      <c r="N77" s="70"/>
      <c r="O77" s="70"/>
      <c r="P77" s="70"/>
      <c r="Q77" s="70"/>
      <c r="R77" s="391"/>
    </row>
    <row r="78" spans="1:18" s="389" customFormat="1" ht="67.5" customHeight="1">
      <c r="A78" s="62" t="s">
        <v>206</v>
      </c>
      <c r="B78" s="63" t="s">
        <v>96</v>
      </c>
      <c r="C78" s="64">
        <v>350</v>
      </c>
      <c r="D78" s="64">
        <v>296</v>
      </c>
      <c r="E78" s="65">
        <f>F78+I78+J78</f>
        <v>0</v>
      </c>
      <c r="F78" s="65">
        <f>G78+H78</f>
        <v>0</v>
      </c>
      <c r="G78" s="69"/>
      <c r="H78" s="69"/>
      <c r="I78" s="69"/>
      <c r="J78" s="65">
        <f t="shared" si="17"/>
        <v>0</v>
      </c>
      <c r="K78" s="70"/>
      <c r="L78" s="70"/>
      <c r="M78" s="70"/>
      <c r="N78" s="70"/>
      <c r="O78" s="70"/>
      <c r="P78" s="70"/>
      <c r="Q78" s="70"/>
      <c r="R78" s="391"/>
    </row>
    <row r="79" spans="1:18" s="389" customFormat="1" ht="20.25" customHeight="1">
      <c r="A79" s="62" t="s">
        <v>582</v>
      </c>
      <c r="B79" s="63" t="s">
        <v>163</v>
      </c>
      <c r="C79" s="64">
        <v>360</v>
      </c>
      <c r="D79" s="64">
        <v>296</v>
      </c>
      <c r="E79" s="65">
        <f>I79+J79</f>
        <v>0</v>
      </c>
      <c r="F79" s="65" t="s">
        <v>3</v>
      </c>
      <c r="G79" s="65" t="s">
        <v>3</v>
      </c>
      <c r="H79" s="65" t="s">
        <v>3</v>
      </c>
      <c r="I79" s="69"/>
      <c r="J79" s="65">
        <f t="shared" si="17"/>
        <v>0</v>
      </c>
      <c r="K79" s="70"/>
      <c r="L79" s="70"/>
      <c r="M79" s="70"/>
      <c r="N79" s="70"/>
      <c r="O79" s="70"/>
      <c r="P79" s="70"/>
      <c r="Q79" s="70"/>
      <c r="R79" s="391"/>
    </row>
    <row r="80" spans="1:18" s="389" customFormat="1" ht="27" customHeight="1">
      <c r="A80" s="49" t="s">
        <v>207</v>
      </c>
      <c r="B80" s="57" t="s">
        <v>97</v>
      </c>
      <c r="C80" s="58">
        <v>850</v>
      </c>
      <c r="D80" s="58" t="s">
        <v>3</v>
      </c>
      <c r="E80" s="52">
        <f>F80+I80+J80</f>
        <v>105400</v>
      </c>
      <c r="F80" s="52">
        <f>G80+H80</f>
        <v>86400</v>
      </c>
      <c r="G80" s="52">
        <f>G81+G85+G89</f>
        <v>0</v>
      </c>
      <c r="H80" s="52">
        <f>H81+H85+H89</f>
        <v>86400</v>
      </c>
      <c r="I80" s="52">
        <f>I81+I85+I89</f>
        <v>19000</v>
      </c>
      <c r="J80" s="52">
        <f t="shared" si="17"/>
        <v>0</v>
      </c>
      <c r="K80" s="52">
        <f aca="true" t="shared" si="18" ref="K80:Q80">K81+K85+K89</f>
        <v>0</v>
      </c>
      <c r="L80" s="52">
        <f t="shared" si="18"/>
        <v>0</v>
      </c>
      <c r="M80" s="52">
        <f t="shared" si="18"/>
        <v>0</v>
      </c>
      <c r="N80" s="52">
        <f t="shared" si="18"/>
        <v>0</v>
      </c>
      <c r="O80" s="52">
        <f t="shared" si="18"/>
        <v>0</v>
      </c>
      <c r="P80" s="52">
        <f t="shared" si="18"/>
        <v>0</v>
      </c>
      <c r="Q80" s="52">
        <f t="shared" si="18"/>
        <v>0</v>
      </c>
      <c r="R80" s="391"/>
    </row>
    <row r="81" spans="1:18" s="389" customFormat="1" ht="38.25" customHeight="1">
      <c r="A81" s="62" t="s">
        <v>214</v>
      </c>
      <c r="B81" s="63" t="s">
        <v>208</v>
      </c>
      <c r="C81" s="64">
        <v>851</v>
      </c>
      <c r="D81" s="64" t="s">
        <v>3</v>
      </c>
      <c r="E81" s="65">
        <f aca="true" t="shared" si="19" ref="E81:Q81">E83+E84</f>
        <v>62800</v>
      </c>
      <c r="F81" s="65">
        <f t="shared" si="19"/>
        <v>62800</v>
      </c>
      <c r="G81" s="65">
        <f t="shared" si="19"/>
        <v>0</v>
      </c>
      <c r="H81" s="65">
        <f t="shared" si="19"/>
        <v>62800</v>
      </c>
      <c r="I81" s="65">
        <f t="shared" si="19"/>
        <v>0</v>
      </c>
      <c r="J81" s="65">
        <f t="shared" si="19"/>
        <v>0</v>
      </c>
      <c r="K81" s="65">
        <f t="shared" si="19"/>
        <v>0</v>
      </c>
      <c r="L81" s="65">
        <f>L83+L84</f>
        <v>0</v>
      </c>
      <c r="M81" s="65">
        <f>M83+M84</f>
        <v>0</v>
      </c>
      <c r="N81" s="65">
        <f>N83+N84</f>
        <v>0</v>
      </c>
      <c r="O81" s="65">
        <f>O83+O84</f>
        <v>0</v>
      </c>
      <c r="P81" s="65">
        <f t="shared" si="19"/>
        <v>0</v>
      </c>
      <c r="Q81" s="65">
        <f t="shared" si="19"/>
        <v>0</v>
      </c>
      <c r="R81" s="391"/>
    </row>
    <row r="82" spans="1:18" s="389" customFormat="1" ht="11.25" customHeight="1">
      <c r="A82" s="36" t="s">
        <v>181</v>
      </c>
      <c r="B82" s="66"/>
      <c r="C82" s="37"/>
      <c r="D82" s="37"/>
      <c r="E82" s="47"/>
      <c r="F82" s="47"/>
      <c r="G82" s="47"/>
      <c r="H82" s="47"/>
      <c r="I82" s="47"/>
      <c r="J82" s="47"/>
      <c r="K82" s="48"/>
      <c r="L82" s="48"/>
      <c r="M82" s="48"/>
      <c r="N82" s="48"/>
      <c r="O82" s="48"/>
      <c r="P82" s="48"/>
      <c r="Q82" s="48"/>
      <c r="R82" s="391"/>
    </row>
    <row r="83" spans="1:18" s="389" customFormat="1" ht="17.25" customHeight="1">
      <c r="A83" s="36" t="s">
        <v>211</v>
      </c>
      <c r="B83" s="66" t="s">
        <v>209</v>
      </c>
      <c r="C83" s="37">
        <v>851</v>
      </c>
      <c r="D83" s="37">
        <v>291</v>
      </c>
      <c r="E83" s="47">
        <f>F83+I83+J83</f>
        <v>13300</v>
      </c>
      <c r="F83" s="47">
        <f>G83+H83</f>
        <v>13300</v>
      </c>
      <c r="G83" s="54"/>
      <c r="H83" s="54">
        <v>13300</v>
      </c>
      <c r="I83" s="54"/>
      <c r="J83" s="61">
        <f>K83+L83+M83+N83+O83+P83+Q83</f>
        <v>0</v>
      </c>
      <c r="K83" s="67"/>
      <c r="L83" s="67"/>
      <c r="M83" s="67"/>
      <c r="N83" s="67"/>
      <c r="O83" s="67"/>
      <c r="P83" s="67"/>
      <c r="Q83" s="67"/>
      <c r="R83" s="391"/>
    </row>
    <row r="84" spans="1:18" s="389" customFormat="1" ht="15" customHeight="1">
      <c r="A84" s="36" t="s">
        <v>212</v>
      </c>
      <c r="B84" s="66" t="s">
        <v>210</v>
      </c>
      <c r="C84" s="37">
        <v>851</v>
      </c>
      <c r="D84" s="37">
        <v>291</v>
      </c>
      <c r="E84" s="47">
        <f>F84+I84+J84</f>
        <v>49500</v>
      </c>
      <c r="F84" s="47">
        <f>G84+H84</f>
        <v>49500</v>
      </c>
      <c r="G84" s="54"/>
      <c r="H84" s="54">
        <v>49500</v>
      </c>
      <c r="I84" s="54"/>
      <c r="J84" s="61">
        <f>K84+L84+M84+N84+O84+P84+Q84</f>
        <v>0</v>
      </c>
      <c r="K84" s="67"/>
      <c r="L84" s="67"/>
      <c r="M84" s="67"/>
      <c r="N84" s="67"/>
      <c r="O84" s="67"/>
      <c r="P84" s="67"/>
      <c r="Q84" s="67"/>
      <c r="R84" s="391"/>
    </row>
    <row r="85" spans="1:18" s="389" customFormat="1" ht="34.5">
      <c r="A85" s="62" t="s">
        <v>470</v>
      </c>
      <c r="B85" s="63" t="s">
        <v>218</v>
      </c>
      <c r="C85" s="64">
        <v>852</v>
      </c>
      <c r="D85" s="64" t="s">
        <v>3</v>
      </c>
      <c r="E85" s="65">
        <f>E87+E88</f>
        <v>10100</v>
      </c>
      <c r="F85" s="65">
        <f aca="true" t="shared" si="20" ref="F85:Q85">F87+F88</f>
        <v>10100</v>
      </c>
      <c r="G85" s="65">
        <f t="shared" si="20"/>
        <v>0</v>
      </c>
      <c r="H85" s="65">
        <f t="shared" si="20"/>
        <v>10100</v>
      </c>
      <c r="I85" s="65">
        <f t="shared" si="20"/>
        <v>0</v>
      </c>
      <c r="J85" s="65">
        <f t="shared" si="20"/>
        <v>0</v>
      </c>
      <c r="K85" s="65">
        <f t="shared" si="20"/>
        <v>0</v>
      </c>
      <c r="L85" s="65">
        <f t="shared" si="20"/>
        <v>0</v>
      </c>
      <c r="M85" s="65">
        <f t="shared" si="20"/>
        <v>0</v>
      </c>
      <c r="N85" s="65">
        <f t="shared" si="20"/>
        <v>0</v>
      </c>
      <c r="O85" s="65">
        <f t="shared" si="20"/>
        <v>0</v>
      </c>
      <c r="P85" s="65">
        <f t="shared" si="20"/>
        <v>0</v>
      </c>
      <c r="Q85" s="65">
        <f t="shared" si="20"/>
        <v>0</v>
      </c>
      <c r="R85" s="391"/>
    </row>
    <row r="86" spans="1:18" s="389" customFormat="1" ht="15" customHeight="1">
      <c r="A86" s="36" t="s">
        <v>181</v>
      </c>
      <c r="B86" s="56"/>
      <c r="C86" s="546"/>
      <c r="D86" s="547"/>
      <c r="E86" s="47"/>
      <c r="F86" s="47"/>
      <c r="G86" s="47"/>
      <c r="H86" s="47"/>
      <c r="I86" s="47"/>
      <c r="J86" s="47"/>
      <c r="K86" s="48"/>
      <c r="L86" s="48"/>
      <c r="M86" s="48"/>
      <c r="N86" s="48"/>
      <c r="O86" s="48"/>
      <c r="P86" s="48"/>
      <c r="Q86" s="48"/>
      <c r="R86" s="391"/>
    </row>
    <row r="87" spans="1:18" s="389" customFormat="1" ht="17.25" customHeight="1">
      <c r="A87" s="36" t="s">
        <v>215</v>
      </c>
      <c r="B87" s="66" t="s">
        <v>142</v>
      </c>
      <c r="C87" s="37">
        <v>852</v>
      </c>
      <c r="D87" s="40">
        <v>291</v>
      </c>
      <c r="E87" s="47">
        <f>F87+I87+J87</f>
        <v>10100</v>
      </c>
      <c r="F87" s="47">
        <f>G87+H87</f>
        <v>10100</v>
      </c>
      <c r="G87" s="54"/>
      <c r="H87" s="54">
        <v>10100</v>
      </c>
      <c r="I87" s="54"/>
      <c r="J87" s="61">
        <f>K87+L87+M87+N87+O87+P87+Q87</f>
        <v>0</v>
      </c>
      <c r="K87" s="67"/>
      <c r="L87" s="67"/>
      <c r="M87" s="67"/>
      <c r="N87" s="67"/>
      <c r="O87" s="67"/>
      <c r="P87" s="67"/>
      <c r="Q87" s="67"/>
      <c r="R87" s="391"/>
    </row>
    <row r="88" spans="1:18" s="389" customFormat="1" ht="17.25" customHeight="1">
      <c r="A88" s="36" t="s">
        <v>216</v>
      </c>
      <c r="B88" s="66" t="s">
        <v>143</v>
      </c>
      <c r="C88" s="37">
        <v>852</v>
      </c>
      <c r="D88" s="40">
        <v>291</v>
      </c>
      <c r="E88" s="47">
        <f>F88+I88+J88</f>
        <v>0</v>
      </c>
      <c r="F88" s="47">
        <f>G88+H88</f>
        <v>0</v>
      </c>
      <c r="G88" s="54"/>
      <c r="H88" s="54"/>
      <c r="I88" s="54"/>
      <c r="J88" s="61">
        <f>K88+L88+M88+N88+O88+P88+Q88</f>
        <v>0</v>
      </c>
      <c r="K88" s="67"/>
      <c r="L88" s="67"/>
      <c r="M88" s="67"/>
      <c r="N88" s="67"/>
      <c r="O88" s="67"/>
      <c r="P88" s="67"/>
      <c r="Q88" s="67"/>
      <c r="R88" s="391"/>
    </row>
    <row r="89" spans="1:18" s="389" customFormat="1" ht="26.25" customHeight="1">
      <c r="A89" s="62" t="s">
        <v>217</v>
      </c>
      <c r="B89" s="63" t="s">
        <v>219</v>
      </c>
      <c r="C89" s="64">
        <v>853</v>
      </c>
      <c r="D89" s="64" t="s">
        <v>3</v>
      </c>
      <c r="E89" s="65">
        <f>F89+I89+J89</f>
        <v>32500</v>
      </c>
      <c r="F89" s="65">
        <f>G89+H89</f>
        <v>13500</v>
      </c>
      <c r="G89" s="65">
        <f>G91+G92+G93+G94+G95+G96</f>
        <v>0</v>
      </c>
      <c r="H89" s="65">
        <f aca="true" t="shared" si="21" ref="H89:Q89">H91+H92+H93+H94+H95+H96</f>
        <v>13500</v>
      </c>
      <c r="I89" s="65">
        <f t="shared" si="21"/>
        <v>19000</v>
      </c>
      <c r="J89" s="65">
        <f t="shared" si="21"/>
        <v>0</v>
      </c>
      <c r="K89" s="65">
        <f t="shared" si="21"/>
        <v>0</v>
      </c>
      <c r="L89" s="65">
        <f t="shared" si="21"/>
        <v>0</v>
      </c>
      <c r="M89" s="65">
        <f t="shared" si="21"/>
        <v>0</v>
      </c>
      <c r="N89" s="65">
        <f t="shared" si="21"/>
        <v>0</v>
      </c>
      <c r="O89" s="65">
        <f t="shared" si="21"/>
        <v>0</v>
      </c>
      <c r="P89" s="65">
        <f t="shared" si="21"/>
        <v>0</v>
      </c>
      <c r="Q89" s="65">
        <f t="shared" si="21"/>
        <v>0</v>
      </c>
      <c r="R89" s="391"/>
    </row>
    <row r="90" spans="1:18" s="389" customFormat="1" ht="15" customHeight="1">
      <c r="A90" s="36" t="s">
        <v>1</v>
      </c>
      <c r="B90" s="56"/>
      <c r="C90" s="546"/>
      <c r="D90" s="547"/>
      <c r="E90" s="47"/>
      <c r="F90" s="47"/>
      <c r="G90" s="47"/>
      <c r="H90" s="47"/>
      <c r="I90" s="47"/>
      <c r="J90" s="47"/>
      <c r="K90" s="48"/>
      <c r="L90" s="48"/>
      <c r="M90" s="48"/>
      <c r="N90" s="48"/>
      <c r="O90" s="48"/>
      <c r="P90" s="48"/>
      <c r="Q90" s="48"/>
      <c r="R90" s="391"/>
    </row>
    <row r="91" spans="1:18" s="389" customFormat="1" ht="15" customHeight="1">
      <c r="A91" s="36" t="s">
        <v>144</v>
      </c>
      <c r="B91" s="59" t="s">
        <v>220</v>
      </c>
      <c r="C91" s="37">
        <v>853</v>
      </c>
      <c r="D91" s="37">
        <v>291</v>
      </c>
      <c r="E91" s="47">
        <f aca="true" t="shared" si="22" ref="E91:E111">F91+I91+J91</f>
        <v>13500</v>
      </c>
      <c r="F91" s="47">
        <f aca="true" t="shared" si="23" ref="F91:F100">G91+H91</f>
        <v>13500</v>
      </c>
      <c r="G91" s="54"/>
      <c r="H91" s="54">
        <v>13500</v>
      </c>
      <c r="I91" s="54"/>
      <c r="J91" s="61">
        <f aca="true" t="shared" si="24" ref="J91:J96">K91+L91+M91+N91+O91+P91+Q91</f>
        <v>0</v>
      </c>
      <c r="K91" s="67"/>
      <c r="L91" s="67"/>
      <c r="M91" s="67"/>
      <c r="N91" s="71"/>
      <c r="O91" s="71"/>
      <c r="P91" s="71"/>
      <c r="Q91" s="71"/>
      <c r="R91" s="391"/>
    </row>
    <row r="92" spans="1:18" s="389" customFormat="1" ht="39" customHeight="1" hidden="1">
      <c r="A92" s="36" t="s">
        <v>145</v>
      </c>
      <c r="B92" s="59" t="s">
        <v>221</v>
      </c>
      <c r="C92" s="37">
        <v>853</v>
      </c>
      <c r="D92" s="37">
        <v>292</v>
      </c>
      <c r="E92" s="47">
        <f t="shared" si="22"/>
        <v>0</v>
      </c>
      <c r="F92" s="47">
        <f t="shared" si="23"/>
        <v>0</v>
      </c>
      <c r="G92" s="54"/>
      <c r="H92" s="54"/>
      <c r="I92" s="54"/>
      <c r="J92" s="61">
        <f t="shared" si="24"/>
        <v>0</v>
      </c>
      <c r="K92" s="67"/>
      <c r="L92" s="67"/>
      <c r="M92" s="67"/>
      <c r="N92" s="71"/>
      <c r="O92" s="71"/>
      <c r="P92" s="71"/>
      <c r="Q92" s="71"/>
      <c r="R92" s="391"/>
    </row>
    <row r="93" spans="1:18" s="389" customFormat="1" ht="39" customHeight="1" hidden="1">
      <c r="A93" s="36" t="s">
        <v>146</v>
      </c>
      <c r="B93" s="59" t="s">
        <v>222</v>
      </c>
      <c r="C93" s="37">
        <v>853</v>
      </c>
      <c r="D93" s="37">
        <v>293</v>
      </c>
      <c r="E93" s="47">
        <f t="shared" si="22"/>
        <v>0</v>
      </c>
      <c r="F93" s="47">
        <f t="shared" si="23"/>
        <v>0</v>
      </c>
      <c r="G93" s="54"/>
      <c r="H93" s="54"/>
      <c r="I93" s="54"/>
      <c r="J93" s="61">
        <f t="shared" si="24"/>
        <v>0</v>
      </c>
      <c r="K93" s="67"/>
      <c r="L93" s="67"/>
      <c r="M93" s="67"/>
      <c r="N93" s="71"/>
      <c r="O93" s="71"/>
      <c r="P93" s="71"/>
      <c r="Q93" s="71"/>
      <c r="R93" s="391"/>
    </row>
    <row r="94" spans="1:18" s="389" customFormat="1" ht="14.25" customHeight="1" hidden="1">
      <c r="A94" s="36" t="s">
        <v>147</v>
      </c>
      <c r="B94" s="59" t="s">
        <v>223</v>
      </c>
      <c r="C94" s="37">
        <v>853</v>
      </c>
      <c r="D94" s="37">
        <v>295</v>
      </c>
      <c r="E94" s="47">
        <f t="shared" si="22"/>
        <v>0</v>
      </c>
      <c r="F94" s="47">
        <f t="shared" si="23"/>
        <v>0</v>
      </c>
      <c r="G94" s="54"/>
      <c r="H94" s="54"/>
      <c r="I94" s="54"/>
      <c r="J94" s="61">
        <f t="shared" si="24"/>
        <v>0</v>
      </c>
      <c r="K94" s="67"/>
      <c r="L94" s="67"/>
      <c r="M94" s="67"/>
      <c r="N94" s="71"/>
      <c r="O94" s="71"/>
      <c r="P94" s="71"/>
      <c r="Q94" s="71"/>
      <c r="R94" s="391"/>
    </row>
    <row r="95" spans="1:18" s="389" customFormat="1" ht="18" customHeight="1" hidden="1">
      <c r="A95" s="36" t="s">
        <v>148</v>
      </c>
      <c r="B95" s="59" t="s">
        <v>224</v>
      </c>
      <c r="C95" s="37">
        <v>853</v>
      </c>
      <c r="D95" s="37">
        <v>296</v>
      </c>
      <c r="E95" s="47">
        <f t="shared" si="22"/>
        <v>0</v>
      </c>
      <c r="F95" s="47">
        <f t="shared" si="23"/>
        <v>0</v>
      </c>
      <c r="G95" s="54"/>
      <c r="H95" s="54"/>
      <c r="I95" s="54"/>
      <c r="J95" s="61">
        <f t="shared" si="24"/>
        <v>0</v>
      </c>
      <c r="K95" s="67"/>
      <c r="L95" s="67"/>
      <c r="M95" s="67"/>
      <c r="N95" s="71"/>
      <c r="O95" s="71"/>
      <c r="P95" s="71"/>
      <c r="Q95" s="71"/>
      <c r="R95" s="391"/>
    </row>
    <row r="96" spans="1:18" s="389" customFormat="1" ht="18.75" customHeight="1">
      <c r="A96" s="36" t="s">
        <v>149</v>
      </c>
      <c r="B96" s="59" t="s">
        <v>225</v>
      </c>
      <c r="C96" s="37">
        <v>853</v>
      </c>
      <c r="D96" s="37">
        <v>297</v>
      </c>
      <c r="E96" s="47">
        <f t="shared" si="22"/>
        <v>19000</v>
      </c>
      <c r="F96" s="47">
        <f t="shared" si="23"/>
        <v>0</v>
      </c>
      <c r="G96" s="54"/>
      <c r="H96" s="54"/>
      <c r="I96" s="54">
        <v>19000</v>
      </c>
      <c r="J96" s="61">
        <f t="shared" si="24"/>
        <v>0</v>
      </c>
      <c r="K96" s="67"/>
      <c r="L96" s="67"/>
      <c r="M96" s="67"/>
      <c r="N96" s="71"/>
      <c r="O96" s="71"/>
      <c r="P96" s="71"/>
      <c r="Q96" s="71"/>
      <c r="R96" s="391"/>
    </row>
    <row r="97" spans="1:18" s="389" customFormat="1" ht="27.75" customHeight="1">
      <c r="A97" s="49" t="s">
        <v>228</v>
      </c>
      <c r="B97" s="57" t="s">
        <v>98</v>
      </c>
      <c r="C97" s="58" t="s">
        <v>3</v>
      </c>
      <c r="D97" s="58" t="s">
        <v>3</v>
      </c>
      <c r="E97" s="52">
        <f>E98+E99</f>
        <v>0</v>
      </c>
      <c r="F97" s="52">
        <f>F98+F99</f>
        <v>0</v>
      </c>
      <c r="G97" s="52">
        <f>G98+G99</f>
        <v>0</v>
      </c>
      <c r="H97" s="52">
        <f>H98+H99</f>
        <v>0</v>
      </c>
      <c r="I97" s="52">
        <f>I98+I99</f>
        <v>0</v>
      </c>
      <c r="J97" s="52" t="s">
        <v>3</v>
      </c>
      <c r="K97" s="52" t="s">
        <v>3</v>
      </c>
      <c r="L97" s="52" t="s">
        <v>3</v>
      </c>
      <c r="M97" s="52" t="s">
        <v>3</v>
      </c>
      <c r="N97" s="52" t="s">
        <v>3</v>
      </c>
      <c r="O97" s="52" t="s">
        <v>3</v>
      </c>
      <c r="P97" s="52" t="s">
        <v>3</v>
      </c>
      <c r="Q97" s="52" t="s">
        <v>3</v>
      </c>
      <c r="R97" s="391"/>
    </row>
    <row r="98" spans="1:18" s="389" customFormat="1" ht="26.25" customHeight="1" hidden="1">
      <c r="A98" s="16" t="s">
        <v>226</v>
      </c>
      <c r="B98" s="59" t="s">
        <v>227</v>
      </c>
      <c r="C98" s="60">
        <v>862</v>
      </c>
      <c r="D98" s="60">
        <v>253</v>
      </c>
      <c r="E98" s="47">
        <f>F98+I98</f>
        <v>0</v>
      </c>
      <c r="F98" s="47">
        <f t="shared" si="23"/>
        <v>0</v>
      </c>
      <c r="G98" s="53"/>
      <c r="H98" s="53"/>
      <c r="I98" s="53"/>
      <c r="J98" s="61" t="s">
        <v>3</v>
      </c>
      <c r="K98" s="61" t="s">
        <v>3</v>
      </c>
      <c r="L98" s="61" t="s">
        <v>3</v>
      </c>
      <c r="M98" s="61" t="s">
        <v>3</v>
      </c>
      <c r="N98" s="61" t="s">
        <v>3</v>
      </c>
      <c r="O98" s="61" t="s">
        <v>3</v>
      </c>
      <c r="P98" s="61" t="s">
        <v>3</v>
      </c>
      <c r="Q98" s="61" t="s">
        <v>3</v>
      </c>
      <c r="R98" s="391"/>
    </row>
    <row r="99" spans="1:18" s="389" customFormat="1" ht="18.75" customHeight="1" hidden="1">
      <c r="A99" s="261" t="s">
        <v>598</v>
      </c>
      <c r="B99" s="285" t="s">
        <v>597</v>
      </c>
      <c r="C99" s="268">
        <v>623</v>
      </c>
      <c r="D99" s="60">
        <v>297</v>
      </c>
      <c r="E99" s="47">
        <f>F99+I99</f>
        <v>0</v>
      </c>
      <c r="F99" s="47">
        <f t="shared" si="23"/>
        <v>0</v>
      </c>
      <c r="G99" s="53"/>
      <c r="H99" s="53"/>
      <c r="I99" s="53"/>
      <c r="J99" s="61" t="s">
        <v>3</v>
      </c>
      <c r="K99" s="61"/>
      <c r="L99" s="61"/>
      <c r="M99" s="61"/>
      <c r="N99" s="61"/>
      <c r="O99" s="61"/>
      <c r="P99" s="61"/>
      <c r="Q99" s="61"/>
      <c r="R99" s="391"/>
    </row>
    <row r="100" spans="1:18" s="389" customFormat="1" ht="23.25" customHeight="1">
      <c r="A100" s="49" t="s">
        <v>230</v>
      </c>
      <c r="B100" s="57" t="s">
        <v>99</v>
      </c>
      <c r="C100" s="58" t="s">
        <v>3</v>
      </c>
      <c r="D100" s="58" t="s">
        <v>3</v>
      </c>
      <c r="E100" s="52">
        <f t="shared" si="22"/>
        <v>0</v>
      </c>
      <c r="F100" s="52">
        <f t="shared" si="23"/>
        <v>0</v>
      </c>
      <c r="G100" s="55">
        <f>G102</f>
        <v>0</v>
      </c>
      <c r="H100" s="55">
        <f aca="true" t="shared" si="25" ref="H100:Q100">H102</f>
        <v>0</v>
      </c>
      <c r="I100" s="55">
        <f t="shared" si="25"/>
        <v>0</v>
      </c>
      <c r="J100" s="52">
        <f>J102</f>
        <v>0</v>
      </c>
      <c r="K100" s="55">
        <f t="shared" si="25"/>
        <v>0</v>
      </c>
      <c r="L100" s="55">
        <f t="shared" si="25"/>
        <v>0</v>
      </c>
      <c r="M100" s="55">
        <f t="shared" si="25"/>
        <v>0</v>
      </c>
      <c r="N100" s="55">
        <f t="shared" si="25"/>
        <v>0</v>
      </c>
      <c r="O100" s="55">
        <f t="shared" si="25"/>
        <v>0</v>
      </c>
      <c r="P100" s="55">
        <f t="shared" si="25"/>
        <v>0</v>
      </c>
      <c r="Q100" s="55">
        <f t="shared" si="25"/>
        <v>0</v>
      </c>
      <c r="R100" s="391"/>
    </row>
    <row r="101" spans="1:18" s="389" customFormat="1" ht="12.75" customHeight="1">
      <c r="A101" s="36" t="s">
        <v>1</v>
      </c>
      <c r="B101" s="56"/>
      <c r="C101" s="546"/>
      <c r="D101" s="547"/>
      <c r="E101" s="47"/>
      <c r="F101" s="47"/>
      <c r="G101" s="47"/>
      <c r="H101" s="47"/>
      <c r="I101" s="47"/>
      <c r="J101" s="47"/>
      <c r="K101" s="48"/>
      <c r="L101" s="48"/>
      <c r="M101" s="48"/>
      <c r="N101" s="48"/>
      <c r="O101" s="48"/>
      <c r="P101" s="48"/>
      <c r="Q101" s="48"/>
      <c r="R101" s="391"/>
    </row>
    <row r="102" spans="1:18" s="389" customFormat="1" ht="39" customHeight="1" hidden="1">
      <c r="A102" s="36" t="s">
        <v>229</v>
      </c>
      <c r="B102" s="66" t="s">
        <v>164</v>
      </c>
      <c r="C102" s="37">
        <v>831</v>
      </c>
      <c r="D102" s="37" t="s">
        <v>3</v>
      </c>
      <c r="E102" s="47">
        <f t="shared" si="22"/>
        <v>0</v>
      </c>
      <c r="F102" s="47">
        <f>G102+H102</f>
        <v>0</v>
      </c>
      <c r="G102" s="47">
        <f>G103+G104+G105</f>
        <v>0</v>
      </c>
      <c r="H102" s="47">
        <f>H103+H104+H105</f>
        <v>0</v>
      </c>
      <c r="I102" s="47">
        <f>I103+I104+I105</f>
        <v>0</v>
      </c>
      <c r="J102" s="47">
        <f>J103+J104+J105</f>
        <v>0</v>
      </c>
      <c r="K102" s="47">
        <f aca="true" t="shared" si="26" ref="K102:Q102">K104+K105</f>
        <v>0</v>
      </c>
      <c r="L102" s="47">
        <f t="shared" si="26"/>
        <v>0</v>
      </c>
      <c r="M102" s="47">
        <f t="shared" si="26"/>
        <v>0</v>
      </c>
      <c r="N102" s="47">
        <f t="shared" si="26"/>
        <v>0</v>
      </c>
      <c r="O102" s="47">
        <f t="shared" si="26"/>
        <v>0</v>
      </c>
      <c r="P102" s="47">
        <f t="shared" si="26"/>
        <v>0</v>
      </c>
      <c r="Q102" s="47">
        <f t="shared" si="26"/>
        <v>0</v>
      </c>
      <c r="R102" s="391"/>
    </row>
    <row r="103" spans="1:18" s="389" customFormat="1" ht="39" customHeight="1" hidden="1">
      <c r="A103" s="286" t="s">
        <v>643</v>
      </c>
      <c r="B103" s="287" t="s">
        <v>165</v>
      </c>
      <c r="C103" s="37">
        <v>831</v>
      </c>
      <c r="D103" s="37">
        <v>293</v>
      </c>
      <c r="E103" s="47">
        <f>F103+I103+J103</f>
        <v>0</v>
      </c>
      <c r="F103" s="47">
        <f>G103+H103</f>
        <v>0</v>
      </c>
      <c r="G103" s="54"/>
      <c r="H103" s="54"/>
      <c r="I103" s="54"/>
      <c r="J103" s="61">
        <f>K103+L103+M103+N103+O103+P103+Q103</f>
        <v>0</v>
      </c>
      <c r="K103" s="47"/>
      <c r="L103" s="47"/>
      <c r="M103" s="47"/>
      <c r="N103" s="47"/>
      <c r="O103" s="47"/>
      <c r="P103" s="47"/>
      <c r="Q103" s="47"/>
      <c r="R103" s="391"/>
    </row>
    <row r="104" spans="1:18" s="389" customFormat="1" ht="18.75" customHeight="1" hidden="1">
      <c r="A104" s="36" t="s">
        <v>148</v>
      </c>
      <c r="B104" s="287" t="s">
        <v>166</v>
      </c>
      <c r="C104" s="37">
        <v>831</v>
      </c>
      <c r="D104" s="37">
        <v>296</v>
      </c>
      <c r="E104" s="47">
        <f>F104+I104+J104</f>
        <v>0</v>
      </c>
      <c r="F104" s="47">
        <f>G104+H104</f>
        <v>0</v>
      </c>
      <c r="G104" s="54"/>
      <c r="H104" s="54"/>
      <c r="I104" s="54"/>
      <c r="J104" s="61">
        <f>K104+L104+M104+N104+O104+P104+Q104</f>
        <v>0</v>
      </c>
      <c r="K104" s="116"/>
      <c r="L104" s="116"/>
      <c r="M104" s="116"/>
      <c r="N104" s="116"/>
      <c r="O104" s="116"/>
      <c r="P104" s="116"/>
      <c r="Q104" s="116"/>
      <c r="R104" s="391"/>
    </row>
    <row r="105" spans="1:18" s="389" customFormat="1" ht="18" customHeight="1">
      <c r="A105" s="36" t="s">
        <v>149</v>
      </c>
      <c r="B105" s="287" t="s">
        <v>599</v>
      </c>
      <c r="C105" s="37">
        <v>831</v>
      </c>
      <c r="D105" s="37">
        <v>297</v>
      </c>
      <c r="E105" s="47">
        <f>F105+I105+J105</f>
        <v>0</v>
      </c>
      <c r="F105" s="47">
        <f>G105+H105</f>
        <v>0</v>
      </c>
      <c r="G105" s="54"/>
      <c r="H105" s="54"/>
      <c r="I105" s="54"/>
      <c r="J105" s="61">
        <f>K105+L105+M105+N105+O105+P105+Q105</f>
        <v>0</v>
      </c>
      <c r="K105" s="116"/>
      <c r="L105" s="116"/>
      <c r="M105" s="116"/>
      <c r="N105" s="116"/>
      <c r="O105" s="116"/>
      <c r="P105" s="116"/>
      <c r="Q105" s="116"/>
      <c r="R105" s="391"/>
    </row>
    <row r="106" spans="1:18" s="389" customFormat="1" ht="20.25" customHeight="1">
      <c r="A106" s="49" t="s">
        <v>504</v>
      </c>
      <c r="B106" s="57" t="s">
        <v>100</v>
      </c>
      <c r="C106" s="58" t="s">
        <v>3</v>
      </c>
      <c r="D106" s="58" t="s">
        <v>3</v>
      </c>
      <c r="E106" s="52">
        <f t="shared" si="22"/>
        <v>4667300</v>
      </c>
      <c r="F106" s="52">
        <f>F107+F112+F137</f>
        <v>4492600</v>
      </c>
      <c r="G106" s="52">
        <f aca="true" t="shared" si="27" ref="G106:Q106">G107+G112+G137</f>
        <v>0</v>
      </c>
      <c r="H106" s="52">
        <f t="shared" si="27"/>
        <v>4492600</v>
      </c>
      <c r="I106" s="52">
        <f t="shared" si="27"/>
        <v>174700</v>
      </c>
      <c r="J106" s="52">
        <f t="shared" si="27"/>
        <v>0</v>
      </c>
      <c r="K106" s="52">
        <f t="shared" si="27"/>
        <v>0</v>
      </c>
      <c r="L106" s="52">
        <f t="shared" si="27"/>
        <v>0</v>
      </c>
      <c r="M106" s="52">
        <f t="shared" si="27"/>
        <v>0</v>
      </c>
      <c r="N106" s="52">
        <f t="shared" si="27"/>
        <v>0</v>
      </c>
      <c r="O106" s="52">
        <f t="shared" si="27"/>
        <v>0</v>
      </c>
      <c r="P106" s="52" t="e">
        <f t="shared" si="27"/>
        <v>#REF!</v>
      </c>
      <c r="Q106" s="52" t="e">
        <f t="shared" si="27"/>
        <v>#REF!</v>
      </c>
      <c r="R106" s="391"/>
    </row>
    <row r="107" spans="1:18" s="389" customFormat="1" ht="50.25" customHeight="1">
      <c r="A107" s="62" t="s">
        <v>231</v>
      </c>
      <c r="B107" s="63" t="s">
        <v>101</v>
      </c>
      <c r="C107" s="64">
        <v>243</v>
      </c>
      <c r="D107" s="64" t="s">
        <v>3</v>
      </c>
      <c r="E107" s="65">
        <f t="shared" si="22"/>
        <v>0</v>
      </c>
      <c r="F107" s="65">
        <f aca="true" t="shared" si="28" ref="F107:F112">G107+H107</f>
        <v>0</v>
      </c>
      <c r="G107" s="65">
        <f aca="true" t="shared" si="29" ref="G107:Q107">G108+G109+G110+G111</f>
        <v>0</v>
      </c>
      <c r="H107" s="65">
        <f t="shared" si="29"/>
        <v>0</v>
      </c>
      <c r="I107" s="65">
        <f t="shared" si="29"/>
        <v>0</v>
      </c>
      <c r="J107" s="65">
        <f t="shared" si="29"/>
        <v>0</v>
      </c>
      <c r="K107" s="65">
        <f t="shared" si="29"/>
        <v>0</v>
      </c>
      <c r="L107" s="65">
        <f t="shared" si="29"/>
        <v>0</v>
      </c>
      <c r="M107" s="65">
        <f t="shared" si="29"/>
        <v>0</v>
      </c>
      <c r="N107" s="65">
        <f t="shared" si="29"/>
        <v>0</v>
      </c>
      <c r="O107" s="65">
        <f t="shared" si="29"/>
        <v>0</v>
      </c>
      <c r="P107" s="65">
        <f t="shared" si="29"/>
        <v>0</v>
      </c>
      <c r="Q107" s="65">
        <f t="shared" si="29"/>
        <v>0</v>
      </c>
      <c r="R107" s="391"/>
    </row>
    <row r="108" spans="1:18" s="389" customFormat="1" ht="24" customHeight="1" hidden="1">
      <c r="A108" s="36" t="s">
        <v>232</v>
      </c>
      <c r="B108" s="59" t="s">
        <v>150</v>
      </c>
      <c r="C108" s="60">
        <v>243</v>
      </c>
      <c r="D108" s="60">
        <v>225</v>
      </c>
      <c r="E108" s="47">
        <f t="shared" si="22"/>
        <v>0</v>
      </c>
      <c r="F108" s="47">
        <f t="shared" si="28"/>
        <v>0</v>
      </c>
      <c r="G108" s="54"/>
      <c r="H108" s="54"/>
      <c r="I108" s="54"/>
      <c r="J108" s="61">
        <f>K108+L108+M108+N108+O108+P108+Q108</f>
        <v>0</v>
      </c>
      <c r="K108" s="53"/>
      <c r="L108" s="53"/>
      <c r="M108" s="53"/>
      <c r="N108" s="53"/>
      <c r="O108" s="53"/>
      <c r="P108" s="53"/>
      <c r="Q108" s="53"/>
      <c r="R108" s="391"/>
    </row>
    <row r="109" spans="1:18" s="389" customFormat="1" ht="17.25" customHeight="1" hidden="1">
      <c r="A109" s="36" t="s">
        <v>233</v>
      </c>
      <c r="B109" s="59" t="s">
        <v>151</v>
      </c>
      <c r="C109" s="60">
        <v>243</v>
      </c>
      <c r="D109" s="60">
        <v>226</v>
      </c>
      <c r="E109" s="47">
        <f t="shared" si="22"/>
        <v>0</v>
      </c>
      <c r="F109" s="47">
        <f t="shared" si="28"/>
        <v>0</v>
      </c>
      <c r="G109" s="54"/>
      <c r="H109" s="54"/>
      <c r="I109" s="54"/>
      <c r="J109" s="61">
        <f>K109+L109+M109+N109+O109+P109+Q109</f>
        <v>0</v>
      </c>
      <c r="K109" s="53"/>
      <c r="L109" s="53"/>
      <c r="M109" s="53"/>
      <c r="N109" s="53"/>
      <c r="O109" s="53"/>
      <c r="P109" s="53"/>
      <c r="Q109" s="53"/>
      <c r="R109" s="391"/>
    </row>
    <row r="110" spans="1:18" s="389" customFormat="1" ht="18" customHeight="1" hidden="1">
      <c r="A110" s="36" t="s">
        <v>234</v>
      </c>
      <c r="B110" s="59" t="s">
        <v>152</v>
      </c>
      <c r="C110" s="60">
        <v>243</v>
      </c>
      <c r="D110" s="60">
        <v>228</v>
      </c>
      <c r="E110" s="47">
        <f t="shared" si="22"/>
        <v>0</v>
      </c>
      <c r="F110" s="47">
        <f t="shared" si="28"/>
        <v>0</v>
      </c>
      <c r="G110" s="54"/>
      <c r="H110" s="54"/>
      <c r="I110" s="54"/>
      <c r="J110" s="61">
        <f>K110+L110+M110+N110+O110+P110+Q110</f>
        <v>0</v>
      </c>
      <c r="K110" s="53"/>
      <c r="L110" s="53"/>
      <c r="M110" s="53"/>
      <c r="N110" s="53"/>
      <c r="O110" s="53"/>
      <c r="P110" s="53"/>
      <c r="Q110" s="53"/>
      <c r="R110" s="391"/>
    </row>
    <row r="111" spans="1:18" s="389" customFormat="1" ht="16.5" customHeight="1" hidden="1">
      <c r="A111" s="36" t="s">
        <v>236</v>
      </c>
      <c r="B111" s="59" t="s">
        <v>235</v>
      </c>
      <c r="C111" s="60">
        <v>243</v>
      </c>
      <c r="D111" s="60">
        <v>310</v>
      </c>
      <c r="E111" s="47">
        <f t="shared" si="22"/>
        <v>0</v>
      </c>
      <c r="F111" s="47">
        <f t="shared" si="28"/>
        <v>0</v>
      </c>
      <c r="G111" s="54"/>
      <c r="H111" s="54"/>
      <c r="I111" s="54"/>
      <c r="J111" s="61">
        <f>K111+L111+M111+N111+O111+P111+Q111</f>
        <v>0</v>
      </c>
      <c r="K111" s="53"/>
      <c r="L111" s="53"/>
      <c r="M111" s="53"/>
      <c r="N111" s="53"/>
      <c r="O111" s="53"/>
      <c r="P111" s="53"/>
      <c r="Q111" s="53"/>
      <c r="R111" s="391"/>
    </row>
    <row r="112" spans="1:18" s="389" customFormat="1" ht="24.75" customHeight="1">
      <c r="A112" s="62" t="s">
        <v>237</v>
      </c>
      <c r="B112" s="63" t="s">
        <v>102</v>
      </c>
      <c r="C112" s="64">
        <v>244</v>
      </c>
      <c r="D112" s="64" t="s">
        <v>3</v>
      </c>
      <c r="E112" s="65">
        <f>F112+I112+J112</f>
        <v>4052200</v>
      </c>
      <c r="F112" s="65">
        <f t="shared" si="28"/>
        <v>3877500</v>
      </c>
      <c r="G112" s="65">
        <f>G114+G115+G116+G117+G118+G119+G122+G123+G124+G125+G126+G127</f>
        <v>0</v>
      </c>
      <c r="H112" s="65">
        <f>H114+H115+H116+H117+H118+H119+H122+H123+H124+H125+H126+H127</f>
        <v>3877500</v>
      </c>
      <c r="I112" s="65">
        <f>I114+I115+I116+I117+I118+I119+I122+I123+I124+I125+I126+I127</f>
        <v>174700</v>
      </c>
      <c r="J112" s="65">
        <f>J114+J115+J116+J117+J118+J119+J122+J123+J124+J125+J126+J127</f>
        <v>0</v>
      </c>
      <c r="K112" s="65">
        <f aca="true" t="shared" si="30" ref="K112:Q112">K114+K115+K116+K117+K118+K119+K122+K123+K125+K126+K127</f>
        <v>0</v>
      </c>
      <c r="L112" s="65">
        <f t="shared" si="30"/>
        <v>0</v>
      </c>
      <c r="M112" s="65">
        <f t="shared" si="30"/>
        <v>0</v>
      </c>
      <c r="N112" s="65">
        <f t="shared" si="30"/>
        <v>0</v>
      </c>
      <c r="O112" s="65">
        <f t="shared" si="30"/>
        <v>0</v>
      </c>
      <c r="P112" s="65">
        <f t="shared" si="30"/>
        <v>0</v>
      </c>
      <c r="Q112" s="65">
        <f t="shared" si="30"/>
        <v>0</v>
      </c>
      <c r="R112" s="391"/>
    </row>
    <row r="113" spans="1:18" s="389" customFormat="1" ht="12.75" customHeight="1">
      <c r="A113" s="36" t="s">
        <v>1</v>
      </c>
      <c r="B113" s="56"/>
      <c r="C113" s="546"/>
      <c r="D113" s="547"/>
      <c r="E113" s="47"/>
      <c r="F113" s="47"/>
      <c r="G113" s="47"/>
      <c r="H113" s="47"/>
      <c r="I113" s="47"/>
      <c r="J113" s="47"/>
      <c r="K113" s="48"/>
      <c r="L113" s="48"/>
      <c r="M113" s="48"/>
      <c r="N113" s="48"/>
      <c r="O113" s="48"/>
      <c r="P113" s="48"/>
      <c r="Q113" s="48"/>
      <c r="R113" s="391"/>
    </row>
    <row r="114" spans="1:18" s="389" customFormat="1" ht="14.25" customHeight="1">
      <c r="A114" s="36" t="s">
        <v>238</v>
      </c>
      <c r="B114" s="59" t="s">
        <v>153</v>
      </c>
      <c r="C114" s="37">
        <v>244</v>
      </c>
      <c r="D114" s="37">
        <v>221</v>
      </c>
      <c r="E114" s="47">
        <f aca="true" t="shared" si="31" ref="E114:E127">F114+I114+J114</f>
        <v>180000</v>
      </c>
      <c r="F114" s="47">
        <f aca="true" t="shared" si="32" ref="F114:F137">G114+H114</f>
        <v>180000</v>
      </c>
      <c r="G114" s="54"/>
      <c r="H114" s="54">
        <v>180000</v>
      </c>
      <c r="I114" s="54"/>
      <c r="J114" s="61">
        <f aca="true" t="shared" si="33" ref="J114:J136">K114+L114+M114+N114+O114+P114+Q114</f>
        <v>0</v>
      </c>
      <c r="K114" s="67"/>
      <c r="L114" s="67"/>
      <c r="M114" s="67"/>
      <c r="N114" s="67"/>
      <c r="O114" s="67"/>
      <c r="P114" s="67"/>
      <c r="Q114" s="67"/>
      <c r="R114" s="391"/>
    </row>
    <row r="115" spans="1:18" s="389" customFormat="1" ht="12.75" customHeight="1">
      <c r="A115" s="36" t="s">
        <v>239</v>
      </c>
      <c r="B115" s="59" t="s">
        <v>154</v>
      </c>
      <c r="C115" s="37">
        <v>244</v>
      </c>
      <c r="D115" s="37">
        <v>222</v>
      </c>
      <c r="E115" s="47">
        <f t="shared" si="31"/>
        <v>0</v>
      </c>
      <c r="F115" s="47">
        <f t="shared" si="32"/>
        <v>0</v>
      </c>
      <c r="G115" s="54"/>
      <c r="H115" s="54"/>
      <c r="I115" s="54"/>
      <c r="J115" s="61">
        <f t="shared" si="33"/>
        <v>0</v>
      </c>
      <c r="K115" s="67"/>
      <c r="L115" s="67"/>
      <c r="M115" s="67"/>
      <c r="N115" s="67"/>
      <c r="O115" s="67"/>
      <c r="P115" s="67"/>
      <c r="Q115" s="67"/>
      <c r="R115" s="391"/>
    </row>
    <row r="116" spans="1:18" s="389" customFormat="1" ht="15" customHeight="1">
      <c r="A116" s="36" t="s">
        <v>240</v>
      </c>
      <c r="B116" s="59" t="s">
        <v>155</v>
      </c>
      <c r="C116" s="37">
        <v>244</v>
      </c>
      <c r="D116" s="37">
        <v>223</v>
      </c>
      <c r="E116" s="47">
        <f t="shared" si="31"/>
        <v>308100</v>
      </c>
      <c r="F116" s="47">
        <f t="shared" si="32"/>
        <v>308100</v>
      </c>
      <c r="G116" s="54"/>
      <c r="H116" s="54">
        <v>308100</v>
      </c>
      <c r="I116" s="54"/>
      <c r="J116" s="61">
        <f t="shared" si="33"/>
        <v>0</v>
      </c>
      <c r="K116" s="67"/>
      <c r="L116" s="67"/>
      <c r="M116" s="67"/>
      <c r="N116" s="67"/>
      <c r="O116" s="67"/>
      <c r="P116" s="67"/>
      <c r="Q116" s="67"/>
      <c r="R116" s="391"/>
    </row>
    <row r="117" spans="1:18" s="389" customFormat="1" ht="39" customHeight="1">
      <c r="A117" s="36" t="s">
        <v>241</v>
      </c>
      <c r="B117" s="59" t="s">
        <v>156</v>
      </c>
      <c r="C117" s="37">
        <v>244</v>
      </c>
      <c r="D117" s="37">
        <v>224</v>
      </c>
      <c r="E117" s="47">
        <f t="shared" si="31"/>
        <v>864900</v>
      </c>
      <c r="F117" s="47">
        <f t="shared" si="32"/>
        <v>864900</v>
      </c>
      <c r="G117" s="54"/>
      <c r="H117" s="54">
        <v>864900</v>
      </c>
      <c r="I117" s="54"/>
      <c r="J117" s="61">
        <f t="shared" si="33"/>
        <v>0</v>
      </c>
      <c r="K117" s="67"/>
      <c r="L117" s="67"/>
      <c r="M117" s="67"/>
      <c r="N117" s="67"/>
      <c r="O117" s="67"/>
      <c r="P117" s="67"/>
      <c r="Q117" s="67"/>
      <c r="R117" s="391"/>
    </row>
    <row r="118" spans="1:18" s="389" customFormat="1" ht="18.75" customHeight="1">
      <c r="A118" s="36" t="s">
        <v>242</v>
      </c>
      <c r="B118" s="59" t="s">
        <v>157</v>
      </c>
      <c r="C118" s="37">
        <v>244</v>
      </c>
      <c r="D118" s="37">
        <v>225</v>
      </c>
      <c r="E118" s="47">
        <f t="shared" si="31"/>
        <v>363900</v>
      </c>
      <c r="F118" s="47">
        <f t="shared" si="32"/>
        <v>333900</v>
      </c>
      <c r="G118" s="54"/>
      <c r="H118" s="54">
        <v>333900</v>
      </c>
      <c r="I118" s="54">
        <v>30000</v>
      </c>
      <c r="J118" s="61">
        <f t="shared" si="33"/>
        <v>0</v>
      </c>
      <c r="K118" s="67"/>
      <c r="L118" s="67"/>
      <c r="M118" s="67"/>
      <c r="N118" s="67"/>
      <c r="O118" s="67"/>
      <c r="P118" s="67"/>
      <c r="Q118" s="67"/>
      <c r="R118" s="391"/>
    </row>
    <row r="119" spans="1:18" s="389" customFormat="1" ht="13.5" customHeight="1">
      <c r="A119" s="36" t="s">
        <v>233</v>
      </c>
      <c r="B119" s="59" t="s">
        <v>248</v>
      </c>
      <c r="C119" s="37">
        <v>244</v>
      </c>
      <c r="D119" s="37">
        <v>226</v>
      </c>
      <c r="E119" s="47">
        <f t="shared" si="31"/>
        <v>1222200</v>
      </c>
      <c r="F119" s="47">
        <f t="shared" si="32"/>
        <v>1222200</v>
      </c>
      <c r="G119" s="54"/>
      <c r="H119" s="54">
        <v>1222200</v>
      </c>
      <c r="I119" s="54"/>
      <c r="J119" s="61">
        <f t="shared" si="33"/>
        <v>0</v>
      </c>
      <c r="K119" s="67"/>
      <c r="L119" s="67"/>
      <c r="M119" s="67"/>
      <c r="N119" s="67"/>
      <c r="O119" s="67"/>
      <c r="P119" s="67"/>
      <c r="Q119" s="67"/>
      <c r="R119" s="391"/>
    </row>
    <row r="120" spans="1:17" s="389" customFormat="1" ht="13.5" customHeight="1">
      <c r="A120" s="286" t="s">
        <v>243</v>
      </c>
      <c r="B120" s="285"/>
      <c r="C120" s="37"/>
      <c r="D120" s="121"/>
      <c r="E120" s="47"/>
      <c r="F120" s="47"/>
      <c r="G120" s="47"/>
      <c r="H120" s="47"/>
      <c r="I120" s="47"/>
      <c r="J120" s="47"/>
      <c r="K120" s="68"/>
      <c r="L120" s="68"/>
      <c r="M120" s="68"/>
      <c r="N120" s="48"/>
      <c r="O120" s="48"/>
      <c r="P120" s="48"/>
      <c r="Q120" s="48"/>
    </row>
    <row r="121" spans="1:17" s="389" customFormat="1" ht="13.5" customHeight="1">
      <c r="A121" s="36" t="s">
        <v>244</v>
      </c>
      <c r="B121" s="59" t="s">
        <v>249</v>
      </c>
      <c r="C121" s="37">
        <v>244</v>
      </c>
      <c r="D121" s="37">
        <v>226</v>
      </c>
      <c r="E121" s="47">
        <f>F121+I121+J121</f>
        <v>0</v>
      </c>
      <c r="F121" s="47">
        <f>G121+H121</f>
        <v>0</v>
      </c>
      <c r="G121" s="54"/>
      <c r="H121" s="54"/>
      <c r="I121" s="54"/>
      <c r="J121" s="54">
        <f>K121+L121+M121</f>
        <v>0</v>
      </c>
      <c r="K121" s="67"/>
      <c r="L121" s="67"/>
      <c r="M121" s="67"/>
      <c r="N121" s="48"/>
      <c r="O121" s="48"/>
      <c r="P121" s="48"/>
      <c r="Q121" s="48"/>
    </row>
    <row r="122" spans="1:18" s="389" customFormat="1" ht="13.5" customHeight="1">
      <c r="A122" s="36" t="s">
        <v>245</v>
      </c>
      <c r="B122" s="59" t="s">
        <v>158</v>
      </c>
      <c r="C122" s="37">
        <v>244</v>
      </c>
      <c r="D122" s="37">
        <v>227</v>
      </c>
      <c r="E122" s="47">
        <f t="shared" si="31"/>
        <v>13500</v>
      </c>
      <c r="F122" s="47">
        <f>G122+H122</f>
        <v>13500</v>
      </c>
      <c r="G122" s="54"/>
      <c r="H122" s="54">
        <v>13500</v>
      </c>
      <c r="I122" s="54"/>
      <c r="J122" s="61">
        <f t="shared" si="33"/>
        <v>0</v>
      </c>
      <c r="K122" s="67"/>
      <c r="L122" s="67"/>
      <c r="M122" s="67"/>
      <c r="N122" s="67"/>
      <c r="O122" s="67"/>
      <c r="P122" s="67"/>
      <c r="Q122" s="67"/>
      <c r="R122" s="391"/>
    </row>
    <row r="123" spans="1:18" s="389" customFormat="1" ht="18" customHeight="1">
      <c r="A123" s="36" t="s">
        <v>234</v>
      </c>
      <c r="B123" s="59" t="s">
        <v>159</v>
      </c>
      <c r="C123" s="37">
        <v>244</v>
      </c>
      <c r="D123" s="37">
        <v>228</v>
      </c>
      <c r="E123" s="47">
        <f t="shared" si="31"/>
        <v>0</v>
      </c>
      <c r="F123" s="47">
        <f>G123+H123</f>
        <v>0</v>
      </c>
      <c r="G123" s="54"/>
      <c r="H123" s="54"/>
      <c r="I123" s="54"/>
      <c r="J123" s="61">
        <f t="shared" si="33"/>
        <v>0</v>
      </c>
      <c r="K123" s="67"/>
      <c r="L123" s="67"/>
      <c r="M123" s="67"/>
      <c r="N123" s="67"/>
      <c r="O123" s="67"/>
      <c r="P123" s="67"/>
      <c r="Q123" s="67"/>
      <c r="R123" s="391"/>
    </row>
    <row r="124" spans="1:18" s="389" customFormat="1" ht="30.75" customHeight="1">
      <c r="A124" s="36" t="s">
        <v>571</v>
      </c>
      <c r="B124" s="66" t="s">
        <v>160</v>
      </c>
      <c r="C124" s="37">
        <v>244</v>
      </c>
      <c r="D124" s="37">
        <v>229</v>
      </c>
      <c r="E124" s="375">
        <f>F124+I124+J124</f>
        <v>0</v>
      </c>
      <c r="F124" s="375">
        <f>G124+H124</f>
        <v>0</v>
      </c>
      <c r="G124" s="54"/>
      <c r="H124" s="54"/>
      <c r="I124" s="54"/>
      <c r="J124" s="375">
        <f t="shared" si="33"/>
        <v>0</v>
      </c>
      <c r="K124" s="67"/>
      <c r="L124" s="67"/>
      <c r="M124" s="67"/>
      <c r="N124" s="67"/>
      <c r="O124" s="67"/>
      <c r="P124" s="67"/>
      <c r="Q124" s="67"/>
      <c r="R124" s="391"/>
    </row>
    <row r="125" spans="1:18" s="389" customFormat="1" ht="14.25" customHeight="1">
      <c r="A125" s="36" t="s">
        <v>236</v>
      </c>
      <c r="B125" s="66" t="s">
        <v>161</v>
      </c>
      <c r="C125" s="37">
        <v>244</v>
      </c>
      <c r="D125" s="37">
        <v>310</v>
      </c>
      <c r="E125" s="47">
        <f t="shared" si="31"/>
        <v>760000</v>
      </c>
      <c r="F125" s="47">
        <f t="shared" si="32"/>
        <v>675000</v>
      </c>
      <c r="G125" s="54"/>
      <c r="H125" s="54">
        <v>675000</v>
      </c>
      <c r="I125" s="54">
        <v>85000</v>
      </c>
      <c r="J125" s="61">
        <f t="shared" si="33"/>
        <v>0</v>
      </c>
      <c r="K125" s="67"/>
      <c r="L125" s="67"/>
      <c r="M125" s="67"/>
      <c r="N125" s="67"/>
      <c r="O125" s="67"/>
      <c r="P125" s="67"/>
      <c r="Q125" s="67"/>
      <c r="R125" s="391"/>
    </row>
    <row r="126" spans="1:18" s="389" customFormat="1" ht="18.75" customHeight="1">
      <c r="A126" s="36" t="s">
        <v>246</v>
      </c>
      <c r="B126" s="66" t="s">
        <v>162</v>
      </c>
      <c r="C126" s="37">
        <v>244</v>
      </c>
      <c r="D126" s="37">
        <v>320</v>
      </c>
      <c r="E126" s="47">
        <f t="shared" si="31"/>
        <v>0</v>
      </c>
      <c r="F126" s="47">
        <f t="shared" si="32"/>
        <v>0</v>
      </c>
      <c r="G126" s="54"/>
      <c r="H126" s="54"/>
      <c r="I126" s="54"/>
      <c r="J126" s="61">
        <f t="shared" si="33"/>
        <v>0</v>
      </c>
      <c r="K126" s="67"/>
      <c r="L126" s="67"/>
      <c r="M126" s="67"/>
      <c r="N126" s="67"/>
      <c r="O126" s="67"/>
      <c r="P126" s="67"/>
      <c r="Q126" s="67"/>
      <c r="R126" s="391"/>
    </row>
    <row r="127" spans="1:18" s="389" customFormat="1" ht="16.5" customHeight="1">
      <c r="A127" s="36" t="s">
        <v>247</v>
      </c>
      <c r="B127" s="66" t="s">
        <v>572</v>
      </c>
      <c r="C127" s="37">
        <v>244</v>
      </c>
      <c r="D127" s="37">
        <v>340</v>
      </c>
      <c r="E127" s="47">
        <f t="shared" si="31"/>
        <v>339600</v>
      </c>
      <c r="F127" s="47">
        <f t="shared" si="32"/>
        <v>279900</v>
      </c>
      <c r="G127" s="47">
        <f>G129+G130+G131+G132+G133+G134+G135+G136</f>
        <v>0</v>
      </c>
      <c r="H127" s="47">
        <f aca="true" t="shared" si="34" ref="H127:Q127">H129+H130+H131+H132+H133+H134+H135+H136</f>
        <v>279900</v>
      </c>
      <c r="I127" s="47">
        <f t="shared" si="34"/>
        <v>59700</v>
      </c>
      <c r="J127" s="61">
        <f t="shared" si="33"/>
        <v>0</v>
      </c>
      <c r="K127" s="47">
        <f t="shared" si="34"/>
        <v>0</v>
      </c>
      <c r="L127" s="47">
        <f t="shared" si="34"/>
        <v>0</v>
      </c>
      <c r="M127" s="47">
        <f t="shared" si="34"/>
        <v>0</v>
      </c>
      <c r="N127" s="47">
        <f t="shared" si="34"/>
        <v>0</v>
      </c>
      <c r="O127" s="47">
        <f t="shared" si="34"/>
        <v>0</v>
      </c>
      <c r="P127" s="47">
        <f t="shared" si="34"/>
        <v>0</v>
      </c>
      <c r="Q127" s="47">
        <f t="shared" si="34"/>
        <v>0</v>
      </c>
      <c r="R127" s="391"/>
    </row>
    <row r="128" spans="1:18" s="389" customFormat="1" ht="12.75">
      <c r="A128" s="36" t="s">
        <v>1</v>
      </c>
      <c r="B128" s="66"/>
      <c r="C128" s="75"/>
      <c r="D128" s="76"/>
      <c r="E128" s="47"/>
      <c r="F128" s="47"/>
      <c r="G128" s="47"/>
      <c r="H128" s="47"/>
      <c r="I128" s="47"/>
      <c r="J128" s="61"/>
      <c r="K128" s="68"/>
      <c r="L128" s="68"/>
      <c r="M128" s="68"/>
      <c r="N128" s="68"/>
      <c r="O128" s="68"/>
      <c r="P128" s="68"/>
      <c r="Q128" s="68"/>
      <c r="R128" s="391"/>
    </row>
    <row r="129" spans="1:18" s="389" customFormat="1" ht="30" customHeight="1">
      <c r="A129" s="16" t="s">
        <v>251</v>
      </c>
      <c r="B129" s="66" t="s">
        <v>573</v>
      </c>
      <c r="C129" s="75">
        <v>244</v>
      </c>
      <c r="D129" s="121">
        <v>341</v>
      </c>
      <c r="E129" s="47">
        <f>F129+I129+J129</f>
        <v>0</v>
      </c>
      <c r="F129" s="47">
        <f>G129+H129</f>
        <v>0</v>
      </c>
      <c r="G129" s="54"/>
      <c r="H129" s="54"/>
      <c r="I129" s="54"/>
      <c r="J129" s="61">
        <f t="shared" si="33"/>
        <v>0</v>
      </c>
      <c r="K129" s="67"/>
      <c r="L129" s="67"/>
      <c r="M129" s="67"/>
      <c r="N129" s="68"/>
      <c r="O129" s="68"/>
      <c r="P129" s="68"/>
      <c r="Q129" s="68"/>
      <c r="R129" s="391"/>
    </row>
    <row r="130" spans="1:18" s="389" customFormat="1" ht="17.25" customHeight="1">
      <c r="A130" s="36" t="s">
        <v>252</v>
      </c>
      <c r="B130" s="66" t="s">
        <v>574</v>
      </c>
      <c r="C130" s="37">
        <v>244</v>
      </c>
      <c r="D130" s="39">
        <v>342</v>
      </c>
      <c r="E130" s="47">
        <f aca="true" t="shared" si="35" ref="E130:E136">F130+I130+J130</f>
        <v>0</v>
      </c>
      <c r="F130" s="47">
        <f t="shared" si="32"/>
        <v>0</v>
      </c>
      <c r="G130" s="54"/>
      <c r="H130" s="54"/>
      <c r="I130" s="54"/>
      <c r="J130" s="61">
        <f t="shared" si="33"/>
        <v>0</v>
      </c>
      <c r="K130" s="67"/>
      <c r="L130" s="67"/>
      <c r="M130" s="67"/>
      <c r="N130" s="67"/>
      <c r="O130" s="67"/>
      <c r="P130" s="67"/>
      <c r="Q130" s="67"/>
      <c r="R130" s="391"/>
    </row>
    <row r="131" spans="1:18" s="389" customFormat="1" ht="23.25" customHeight="1">
      <c r="A131" s="36" t="s">
        <v>254</v>
      </c>
      <c r="B131" s="66" t="s">
        <v>575</v>
      </c>
      <c r="C131" s="37">
        <v>244</v>
      </c>
      <c r="D131" s="39">
        <v>343</v>
      </c>
      <c r="E131" s="47">
        <f t="shared" si="35"/>
        <v>105300</v>
      </c>
      <c r="F131" s="47">
        <f t="shared" si="32"/>
        <v>105300</v>
      </c>
      <c r="G131" s="54"/>
      <c r="H131" s="54">
        <v>105300</v>
      </c>
      <c r="I131" s="54"/>
      <c r="J131" s="61">
        <f t="shared" si="33"/>
        <v>0</v>
      </c>
      <c r="K131" s="67"/>
      <c r="L131" s="67"/>
      <c r="M131" s="67"/>
      <c r="N131" s="67"/>
      <c r="O131" s="67"/>
      <c r="P131" s="67"/>
      <c r="Q131" s="67"/>
      <c r="R131" s="391"/>
    </row>
    <row r="132" spans="1:18" s="389" customFormat="1" ht="23.25" customHeight="1">
      <c r="A132" s="36" t="s">
        <v>253</v>
      </c>
      <c r="B132" s="66" t="s">
        <v>576</v>
      </c>
      <c r="C132" s="37">
        <v>244</v>
      </c>
      <c r="D132" s="39">
        <v>344</v>
      </c>
      <c r="E132" s="47">
        <f t="shared" si="35"/>
        <v>22700</v>
      </c>
      <c r="F132" s="47">
        <f t="shared" si="32"/>
        <v>2700</v>
      </c>
      <c r="G132" s="54"/>
      <c r="H132" s="54">
        <v>2700</v>
      </c>
      <c r="I132" s="54">
        <v>20000</v>
      </c>
      <c r="J132" s="61">
        <f t="shared" si="33"/>
        <v>0</v>
      </c>
      <c r="K132" s="67"/>
      <c r="L132" s="67"/>
      <c r="M132" s="67"/>
      <c r="N132" s="67"/>
      <c r="O132" s="67"/>
      <c r="P132" s="67"/>
      <c r="Q132" s="67"/>
      <c r="R132" s="391"/>
    </row>
    <row r="133" spans="1:18" s="389" customFormat="1" ht="19.5" customHeight="1">
      <c r="A133" s="36" t="s">
        <v>198</v>
      </c>
      <c r="B133" s="66" t="s">
        <v>577</v>
      </c>
      <c r="C133" s="37">
        <v>244</v>
      </c>
      <c r="D133" s="39">
        <v>345</v>
      </c>
      <c r="E133" s="47">
        <f t="shared" si="35"/>
        <v>9000</v>
      </c>
      <c r="F133" s="47">
        <f t="shared" si="32"/>
        <v>9000</v>
      </c>
      <c r="G133" s="54"/>
      <c r="H133" s="54">
        <v>9000</v>
      </c>
      <c r="I133" s="54"/>
      <c r="J133" s="61">
        <f t="shared" si="33"/>
        <v>0</v>
      </c>
      <c r="K133" s="67"/>
      <c r="L133" s="67"/>
      <c r="M133" s="67"/>
      <c r="N133" s="67"/>
      <c r="O133" s="67"/>
      <c r="P133" s="67"/>
      <c r="Q133" s="67"/>
      <c r="R133" s="391"/>
    </row>
    <row r="134" spans="1:18" s="389" customFormat="1" ht="23.25" customHeight="1">
      <c r="A134" s="36" t="s">
        <v>255</v>
      </c>
      <c r="B134" s="66" t="s">
        <v>578</v>
      </c>
      <c r="C134" s="37">
        <v>244</v>
      </c>
      <c r="D134" s="39">
        <v>346</v>
      </c>
      <c r="E134" s="47">
        <f t="shared" si="35"/>
        <v>144280</v>
      </c>
      <c r="F134" s="47">
        <f t="shared" si="32"/>
        <v>108180</v>
      </c>
      <c r="G134" s="54"/>
      <c r="H134" s="54">
        <v>108180</v>
      </c>
      <c r="I134" s="54">
        <v>36100</v>
      </c>
      <c r="J134" s="61">
        <f t="shared" si="33"/>
        <v>0</v>
      </c>
      <c r="K134" s="67"/>
      <c r="L134" s="67"/>
      <c r="M134" s="67"/>
      <c r="N134" s="67"/>
      <c r="O134" s="67"/>
      <c r="P134" s="67"/>
      <c r="Q134" s="67"/>
      <c r="R134" s="391"/>
    </row>
    <row r="135" spans="1:18" s="389" customFormat="1" ht="23.25" customHeight="1">
      <c r="A135" s="36" t="s">
        <v>256</v>
      </c>
      <c r="B135" s="66" t="s">
        <v>579</v>
      </c>
      <c r="C135" s="37">
        <v>244</v>
      </c>
      <c r="D135" s="39">
        <v>347</v>
      </c>
      <c r="E135" s="47">
        <f t="shared" si="35"/>
        <v>0</v>
      </c>
      <c r="F135" s="47">
        <f t="shared" si="32"/>
        <v>0</v>
      </c>
      <c r="G135" s="54"/>
      <c r="H135" s="54"/>
      <c r="I135" s="54"/>
      <c r="J135" s="61">
        <f t="shared" si="33"/>
        <v>0</v>
      </c>
      <c r="K135" s="67"/>
      <c r="L135" s="67"/>
      <c r="M135" s="67"/>
      <c r="N135" s="67"/>
      <c r="O135" s="67"/>
      <c r="P135" s="67"/>
      <c r="Q135" s="67"/>
      <c r="R135" s="391"/>
    </row>
    <row r="136" spans="1:18" s="389" customFormat="1" ht="30" customHeight="1">
      <c r="A136" s="36" t="s">
        <v>257</v>
      </c>
      <c r="B136" s="59" t="s">
        <v>250</v>
      </c>
      <c r="C136" s="37">
        <v>244</v>
      </c>
      <c r="D136" s="39">
        <v>349</v>
      </c>
      <c r="E136" s="47">
        <f t="shared" si="35"/>
        <v>58320</v>
      </c>
      <c r="F136" s="47">
        <f t="shared" si="32"/>
        <v>54720</v>
      </c>
      <c r="G136" s="54"/>
      <c r="H136" s="54">
        <v>54720</v>
      </c>
      <c r="I136" s="54">
        <v>3600</v>
      </c>
      <c r="J136" s="61">
        <f t="shared" si="33"/>
        <v>0</v>
      </c>
      <c r="K136" s="67"/>
      <c r="L136" s="67"/>
      <c r="M136" s="67"/>
      <c r="N136" s="67"/>
      <c r="O136" s="67"/>
      <c r="P136" s="67"/>
      <c r="Q136" s="67"/>
      <c r="R136" s="391"/>
    </row>
    <row r="137" spans="1:20" s="389" customFormat="1" ht="18" customHeight="1">
      <c r="A137" s="115" t="s">
        <v>642</v>
      </c>
      <c r="B137" s="288" t="s">
        <v>640</v>
      </c>
      <c r="C137" s="64">
        <v>247</v>
      </c>
      <c r="D137" s="64" t="s">
        <v>3</v>
      </c>
      <c r="E137" s="65">
        <f>F137+I137+J137</f>
        <v>615100</v>
      </c>
      <c r="F137" s="65">
        <f t="shared" si="32"/>
        <v>615100</v>
      </c>
      <c r="G137" s="65">
        <f>G139</f>
        <v>0</v>
      </c>
      <c r="H137" s="65">
        <f aca="true" t="shared" si="36" ref="H137:O137">H139</f>
        <v>615100</v>
      </c>
      <c r="I137" s="65">
        <f t="shared" si="36"/>
        <v>0</v>
      </c>
      <c r="J137" s="65">
        <f t="shared" si="36"/>
        <v>0</v>
      </c>
      <c r="K137" s="65">
        <f t="shared" si="36"/>
        <v>0</v>
      </c>
      <c r="L137" s="65">
        <f t="shared" si="36"/>
        <v>0</v>
      </c>
      <c r="M137" s="65">
        <f t="shared" si="36"/>
        <v>0</v>
      </c>
      <c r="N137" s="65">
        <f t="shared" si="36"/>
        <v>0</v>
      </c>
      <c r="O137" s="65">
        <f t="shared" si="36"/>
        <v>0</v>
      </c>
      <c r="P137" s="65" t="e">
        <f>P139+P140+P141+P142+P143+#REF!+#REF!+P152+P154+P155+P156</f>
        <v>#REF!</v>
      </c>
      <c r="Q137" s="65" t="e">
        <f>Q139+Q140+Q141+Q142+Q143+#REF!+#REF!+Q152+Q154+Q155+Q156</f>
        <v>#REF!</v>
      </c>
      <c r="R137" s="391"/>
      <c r="S137" s="391"/>
      <c r="T137" s="391"/>
    </row>
    <row r="138" spans="1:20" s="389" customFormat="1" ht="12.75" customHeight="1">
      <c r="A138" s="286" t="s">
        <v>1</v>
      </c>
      <c r="B138" s="289"/>
      <c r="C138" s="546"/>
      <c r="D138" s="547"/>
      <c r="E138" s="47"/>
      <c r="F138" s="47"/>
      <c r="G138" s="47"/>
      <c r="H138" s="47"/>
      <c r="I138" s="47"/>
      <c r="J138" s="47"/>
      <c r="K138" s="48"/>
      <c r="L138" s="48"/>
      <c r="M138" s="48"/>
      <c r="N138" s="48"/>
      <c r="O138" s="48"/>
      <c r="P138" s="48"/>
      <c r="Q138" s="48"/>
      <c r="R138" s="391"/>
      <c r="S138" s="391"/>
      <c r="T138" s="391"/>
    </row>
    <row r="139" spans="1:20" s="389" customFormat="1" ht="14.25" customHeight="1">
      <c r="A139" s="286" t="s">
        <v>240</v>
      </c>
      <c r="B139" s="285" t="s">
        <v>641</v>
      </c>
      <c r="C139" s="37">
        <v>247</v>
      </c>
      <c r="D139" s="37">
        <v>223</v>
      </c>
      <c r="E139" s="47">
        <f>F139+I139+J139</f>
        <v>615100</v>
      </c>
      <c r="F139" s="47">
        <f>G139+H139</f>
        <v>615100</v>
      </c>
      <c r="G139" s="54"/>
      <c r="H139" s="54">
        <v>615100</v>
      </c>
      <c r="I139" s="54"/>
      <c r="J139" s="61">
        <f>K139+L139+M139+N139+O139+P139+Q139</f>
        <v>0</v>
      </c>
      <c r="K139" s="67"/>
      <c r="L139" s="67"/>
      <c r="M139" s="67"/>
      <c r="N139" s="67"/>
      <c r="O139" s="67"/>
      <c r="P139" s="67"/>
      <c r="Q139" s="67"/>
      <c r="R139" s="391"/>
      <c r="S139" s="391"/>
      <c r="T139" s="391"/>
    </row>
    <row r="140" spans="1:18" s="389" customFormat="1" ht="20.25" customHeight="1">
      <c r="A140" s="41" t="s">
        <v>499</v>
      </c>
      <c r="B140" s="42" t="s">
        <v>103</v>
      </c>
      <c r="C140" s="118">
        <v>100</v>
      </c>
      <c r="D140" s="118" t="s">
        <v>3</v>
      </c>
      <c r="E140" s="44">
        <f>E141+E142+E143</f>
        <v>0</v>
      </c>
      <c r="F140" s="44">
        <f>F141+F142+F143</f>
        <v>0</v>
      </c>
      <c r="G140" s="44">
        <f aca="true" t="shared" si="37" ref="G140:Q140">G141+G142+G143</f>
        <v>0</v>
      </c>
      <c r="H140" s="44">
        <f t="shared" si="37"/>
        <v>0</v>
      </c>
      <c r="I140" s="44">
        <f t="shared" si="37"/>
        <v>0</v>
      </c>
      <c r="J140" s="44">
        <f t="shared" si="37"/>
        <v>0</v>
      </c>
      <c r="K140" s="44">
        <f t="shared" si="37"/>
        <v>0</v>
      </c>
      <c r="L140" s="44">
        <f t="shared" si="37"/>
        <v>0</v>
      </c>
      <c r="M140" s="44">
        <f t="shared" si="37"/>
        <v>0</v>
      </c>
      <c r="N140" s="44">
        <f t="shared" si="37"/>
        <v>0</v>
      </c>
      <c r="O140" s="44">
        <f t="shared" si="37"/>
        <v>0</v>
      </c>
      <c r="P140" s="44">
        <f t="shared" si="37"/>
        <v>0</v>
      </c>
      <c r="Q140" s="44">
        <f t="shared" si="37"/>
        <v>0</v>
      </c>
      <c r="R140" s="391"/>
    </row>
    <row r="141" spans="1:18" s="389" customFormat="1" ht="27" customHeight="1" hidden="1">
      <c r="A141" s="36" t="s">
        <v>508</v>
      </c>
      <c r="B141" s="38" t="s">
        <v>104</v>
      </c>
      <c r="C141" s="119"/>
      <c r="D141" s="37">
        <v>189</v>
      </c>
      <c r="E141" s="47">
        <f>F141+I141+J141</f>
        <v>0</v>
      </c>
      <c r="F141" s="47">
        <f>G141+H141</f>
        <v>0</v>
      </c>
      <c r="G141" s="54"/>
      <c r="H141" s="54"/>
      <c r="I141" s="54"/>
      <c r="J141" s="61">
        <f>K141+L141+M141+N141+O141+P141+Q141</f>
        <v>0</v>
      </c>
      <c r="K141" s="67"/>
      <c r="L141" s="67"/>
      <c r="M141" s="67"/>
      <c r="N141" s="67"/>
      <c r="O141" s="67"/>
      <c r="P141" s="67"/>
      <c r="Q141" s="67"/>
      <c r="R141" s="391"/>
    </row>
    <row r="142" spans="1:18" s="389" customFormat="1" ht="15.75" customHeight="1" hidden="1">
      <c r="A142" s="36" t="s">
        <v>503</v>
      </c>
      <c r="B142" s="38" t="s">
        <v>105</v>
      </c>
      <c r="C142" s="119"/>
      <c r="D142" s="37">
        <v>189</v>
      </c>
      <c r="E142" s="47">
        <f>F142+I142+J142</f>
        <v>0</v>
      </c>
      <c r="F142" s="47">
        <f>G142+H142</f>
        <v>0</v>
      </c>
      <c r="G142" s="54"/>
      <c r="H142" s="54"/>
      <c r="I142" s="54"/>
      <c r="J142" s="61">
        <f>K142+L142+M142+N142+O142+P142+Q142</f>
        <v>0</v>
      </c>
      <c r="K142" s="67"/>
      <c r="L142" s="67"/>
      <c r="M142" s="67"/>
      <c r="N142" s="67"/>
      <c r="O142" s="67"/>
      <c r="P142" s="67"/>
      <c r="Q142" s="67"/>
      <c r="R142" s="391"/>
    </row>
    <row r="143" spans="1:17" s="389" customFormat="1" ht="19.5" customHeight="1" hidden="1">
      <c r="A143" s="36" t="s">
        <v>502</v>
      </c>
      <c r="B143" s="38" t="s">
        <v>106</v>
      </c>
      <c r="C143" s="119"/>
      <c r="D143" s="37">
        <v>189</v>
      </c>
      <c r="E143" s="47">
        <f>F143+I143+J143</f>
        <v>0</v>
      </c>
      <c r="F143" s="47">
        <f>G143+H143</f>
        <v>0</v>
      </c>
      <c r="G143" s="54"/>
      <c r="H143" s="54"/>
      <c r="I143" s="54"/>
      <c r="J143" s="61">
        <f>K143+L143+M143+N143+O143+P143+Q143</f>
        <v>0</v>
      </c>
      <c r="K143" s="67"/>
      <c r="L143" s="67"/>
      <c r="M143" s="67"/>
      <c r="N143" s="67"/>
      <c r="O143" s="67"/>
      <c r="P143" s="67"/>
      <c r="Q143" s="67"/>
    </row>
    <row r="144" spans="1:19" s="1" customFormat="1" ht="16.5" customHeight="1">
      <c r="A144" s="41" t="s">
        <v>501</v>
      </c>
      <c r="B144" s="42" t="s">
        <v>107</v>
      </c>
      <c r="C144" s="118" t="s">
        <v>3</v>
      </c>
      <c r="D144" s="43"/>
      <c r="E144" s="44">
        <f aca="true" t="shared" si="38" ref="E144:O144">E145+E146</f>
        <v>0</v>
      </c>
      <c r="F144" s="44">
        <f t="shared" si="38"/>
        <v>0</v>
      </c>
      <c r="G144" s="44">
        <f t="shared" si="38"/>
        <v>0</v>
      </c>
      <c r="H144" s="44">
        <f t="shared" si="38"/>
        <v>0</v>
      </c>
      <c r="I144" s="44">
        <f t="shared" si="38"/>
        <v>0</v>
      </c>
      <c r="J144" s="44">
        <f t="shared" si="38"/>
        <v>0</v>
      </c>
      <c r="K144" s="44">
        <f t="shared" si="38"/>
        <v>0</v>
      </c>
      <c r="L144" s="44">
        <f t="shared" si="38"/>
        <v>0</v>
      </c>
      <c r="M144" s="44">
        <f t="shared" si="38"/>
        <v>0</v>
      </c>
      <c r="N144" s="44">
        <f t="shared" si="38"/>
        <v>0</v>
      </c>
      <c r="O144" s="44">
        <f t="shared" si="38"/>
        <v>0</v>
      </c>
      <c r="P144" s="44">
        <f>P145</f>
        <v>0</v>
      </c>
      <c r="Q144" s="44">
        <f>Q145</f>
        <v>0</v>
      </c>
      <c r="R144" s="27"/>
      <c r="S144" s="27"/>
    </row>
    <row r="145" spans="1:19" s="1" customFormat="1" ht="27" customHeight="1" hidden="1">
      <c r="A145" s="36" t="s">
        <v>260</v>
      </c>
      <c r="B145" s="38" t="s">
        <v>108</v>
      </c>
      <c r="C145" s="37">
        <v>610</v>
      </c>
      <c r="D145" s="119"/>
      <c r="E145" s="47">
        <f>F145+I145+J145</f>
        <v>0</v>
      </c>
      <c r="F145" s="47">
        <f>G145+H145</f>
        <v>0</v>
      </c>
      <c r="G145" s="54"/>
      <c r="H145" s="54"/>
      <c r="I145" s="54"/>
      <c r="J145" s="61"/>
      <c r="K145" s="67"/>
      <c r="L145" s="67"/>
      <c r="M145" s="67"/>
      <c r="N145" s="23"/>
      <c r="O145" s="23"/>
      <c r="P145" s="23"/>
      <c r="Q145" s="23"/>
      <c r="R145" s="27"/>
      <c r="S145" s="27"/>
    </row>
    <row r="146" spans="1:19" s="1" customFormat="1" ht="12.75" hidden="1">
      <c r="A146" s="36"/>
      <c r="B146" s="38"/>
      <c r="C146" s="37"/>
      <c r="D146" s="119"/>
      <c r="E146" s="47"/>
      <c r="F146" s="47"/>
      <c r="G146" s="54"/>
      <c r="H146" s="54"/>
      <c r="I146" s="54"/>
      <c r="J146" s="61"/>
      <c r="K146" s="67"/>
      <c r="L146" s="67"/>
      <c r="M146" s="67"/>
      <c r="N146" s="23"/>
      <c r="O146" s="23"/>
      <c r="P146" s="23"/>
      <c r="Q146" s="23"/>
      <c r="R146" s="27"/>
      <c r="S146" s="27"/>
    </row>
    <row r="147" spans="1:19" s="1" customFormat="1" ht="16.5" customHeight="1">
      <c r="A147" s="282" t="s">
        <v>654</v>
      </c>
      <c r="B147" s="42" t="s">
        <v>653</v>
      </c>
      <c r="C147" s="118">
        <v>700</v>
      </c>
      <c r="D147" s="43"/>
      <c r="E147" s="44">
        <f>E148</f>
        <v>0</v>
      </c>
      <c r="F147" s="44">
        <f aca="true" t="shared" si="39" ref="F147:Q147">F148</f>
        <v>0</v>
      </c>
      <c r="G147" s="44">
        <f t="shared" si="39"/>
        <v>0</v>
      </c>
      <c r="H147" s="44">
        <f t="shared" si="39"/>
        <v>0</v>
      </c>
      <c r="I147" s="44">
        <f t="shared" si="39"/>
        <v>0</v>
      </c>
      <c r="J147" s="44">
        <f t="shared" si="39"/>
        <v>0</v>
      </c>
      <c r="K147" s="44">
        <f t="shared" si="39"/>
        <v>0</v>
      </c>
      <c r="L147" s="44">
        <f t="shared" si="39"/>
        <v>0</v>
      </c>
      <c r="M147" s="44">
        <f t="shared" si="39"/>
        <v>0</v>
      </c>
      <c r="N147" s="44">
        <f t="shared" si="39"/>
        <v>0</v>
      </c>
      <c r="O147" s="44">
        <f t="shared" si="39"/>
        <v>0</v>
      </c>
      <c r="P147" s="44">
        <f t="shared" si="39"/>
        <v>0</v>
      </c>
      <c r="Q147" s="44">
        <f t="shared" si="39"/>
        <v>0</v>
      </c>
      <c r="R147" s="27"/>
      <c r="S147" s="27"/>
    </row>
    <row r="148" spans="1:19" s="1" customFormat="1" ht="36" customHeight="1" hidden="1">
      <c r="A148" s="286" t="s">
        <v>655</v>
      </c>
      <c r="B148" s="38" t="s">
        <v>656</v>
      </c>
      <c r="C148" s="37">
        <v>710</v>
      </c>
      <c r="D148" s="119"/>
      <c r="E148" s="47">
        <f>F148+I148+J148</f>
        <v>0</v>
      </c>
      <c r="F148" s="47">
        <f>G148+H148</f>
        <v>0</v>
      </c>
      <c r="G148" s="54"/>
      <c r="H148" s="54"/>
      <c r="I148" s="54"/>
      <c r="J148" s="61"/>
      <c r="K148" s="67"/>
      <c r="L148" s="67"/>
      <c r="M148" s="67"/>
      <c r="N148" s="23"/>
      <c r="O148" s="23"/>
      <c r="P148" s="23"/>
      <c r="Q148" s="23"/>
      <c r="R148" s="27"/>
      <c r="S148" s="27"/>
    </row>
    <row r="149" spans="1:19" s="1" customFormat="1" ht="16.5" customHeight="1">
      <c r="A149" s="282" t="s">
        <v>654</v>
      </c>
      <c r="B149" s="283" t="s">
        <v>657</v>
      </c>
      <c r="C149" s="290">
        <v>800</v>
      </c>
      <c r="D149" s="43"/>
      <c r="E149" s="44">
        <f aca="true" t="shared" si="40" ref="E149:J149">E150</f>
        <v>0</v>
      </c>
      <c r="F149" s="44">
        <f t="shared" si="40"/>
        <v>0</v>
      </c>
      <c r="G149" s="44">
        <f t="shared" si="40"/>
        <v>0</v>
      </c>
      <c r="H149" s="44">
        <f t="shared" si="40"/>
        <v>0</v>
      </c>
      <c r="I149" s="44">
        <f t="shared" si="40"/>
        <v>0</v>
      </c>
      <c r="J149" s="44">
        <f t="shared" si="40"/>
        <v>0</v>
      </c>
      <c r="K149" s="44" t="e">
        <f>K150+#REF!</f>
        <v>#REF!</v>
      </c>
      <c r="L149" s="44" t="e">
        <f>L150+#REF!</f>
        <v>#REF!</v>
      </c>
      <c r="M149" s="44" t="e">
        <f>M150+#REF!</f>
        <v>#REF!</v>
      </c>
      <c r="N149" s="44" t="e">
        <f>N150+#REF!</f>
        <v>#REF!</v>
      </c>
      <c r="O149" s="44" t="e">
        <f>O150+#REF!</f>
        <v>#REF!</v>
      </c>
      <c r="P149" s="44">
        <f>P150</f>
        <v>0</v>
      </c>
      <c r="Q149" s="44">
        <f>Q150</f>
        <v>0</v>
      </c>
      <c r="R149" s="27"/>
      <c r="S149" s="27"/>
    </row>
    <row r="150" spans="1:19" s="1" customFormat="1" ht="39.75" customHeight="1" hidden="1">
      <c r="A150" s="286" t="s">
        <v>655</v>
      </c>
      <c r="B150" s="260" t="s">
        <v>658</v>
      </c>
      <c r="C150" s="121">
        <v>810</v>
      </c>
      <c r="D150" s="119"/>
      <c r="E150" s="47">
        <f>F150+I150+J150</f>
        <v>0</v>
      </c>
      <c r="F150" s="47">
        <f>G150+H150</f>
        <v>0</v>
      </c>
      <c r="G150" s="54"/>
      <c r="H150" s="54"/>
      <c r="I150" s="54"/>
      <c r="J150" s="61"/>
      <c r="K150" s="67"/>
      <c r="L150" s="67"/>
      <c r="M150" s="67"/>
      <c r="N150" s="23"/>
      <c r="O150" s="23"/>
      <c r="P150" s="23"/>
      <c r="Q150" s="23"/>
      <c r="R150" s="27"/>
      <c r="S150" s="27"/>
    </row>
    <row r="151" spans="1:19" s="1" customFormat="1" ht="11.25" customHeight="1" hidden="1">
      <c r="A151" s="72"/>
      <c r="B151" s="38"/>
      <c r="C151" s="119"/>
      <c r="D151" s="119"/>
      <c r="E151" s="47"/>
      <c r="F151" s="47"/>
      <c r="G151" s="54"/>
      <c r="H151" s="54"/>
      <c r="I151" s="54"/>
      <c r="J151" s="61"/>
      <c r="K151" s="67"/>
      <c r="L151" s="67"/>
      <c r="M151" s="67"/>
      <c r="N151" s="23"/>
      <c r="O151" s="23"/>
      <c r="P151" s="23"/>
      <c r="Q151" s="23"/>
      <c r="R151" s="27"/>
      <c r="S151" s="27"/>
    </row>
    <row r="152" spans="1:17" s="389" customFormat="1" ht="18.75" customHeight="1">
      <c r="A152" s="398"/>
      <c r="B152" s="399"/>
      <c r="C152" s="400"/>
      <c r="D152" s="400"/>
      <c r="E152" s="401"/>
      <c r="F152" s="402"/>
      <c r="G152" s="403"/>
      <c r="H152" s="403"/>
      <c r="I152" s="402"/>
      <c r="J152" s="403"/>
      <c r="K152" s="403"/>
      <c r="L152" s="403"/>
      <c r="M152" s="403"/>
      <c r="N152" s="403"/>
      <c r="O152" s="403"/>
      <c r="P152" s="403"/>
      <c r="Q152" s="403"/>
    </row>
    <row r="153" spans="1:17" s="389" customFormat="1" ht="24" customHeight="1">
      <c r="A153" s="565" t="s">
        <v>459</v>
      </c>
      <c r="B153" s="565"/>
      <c r="C153" s="565"/>
      <c r="D153" s="565"/>
      <c r="E153" s="565"/>
      <c r="F153" s="562"/>
      <c r="G153" s="562"/>
      <c r="H153" s="404"/>
      <c r="I153" s="562" t="s">
        <v>674</v>
      </c>
      <c r="J153" s="562"/>
      <c r="K153" s="405"/>
      <c r="L153" s="405"/>
      <c r="M153" s="405"/>
      <c r="N153" s="405"/>
      <c r="O153" s="405"/>
      <c r="P153" s="405"/>
      <c r="Q153" s="405"/>
    </row>
    <row r="154" spans="1:10" s="407" customFormat="1" ht="18.75" customHeight="1">
      <c r="A154" s="560"/>
      <c r="B154" s="560"/>
      <c r="C154" s="560"/>
      <c r="D154" s="560"/>
      <c r="E154" s="560"/>
      <c r="F154" s="566" t="s">
        <v>4</v>
      </c>
      <c r="G154" s="566"/>
      <c r="H154" s="406"/>
      <c r="I154" s="566" t="s">
        <v>5</v>
      </c>
      <c r="J154" s="566"/>
    </row>
    <row r="155" spans="1:5" s="407" customFormat="1" ht="18.75" customHeight="1">
      <c r="A155" s="408"/>
      <c r="B155" s="409"/>
      <c r="C155" s="410"/>
      <c r="D155" s="410"/>
      <c r="E155" s="410"/>
    </row>
    <row r="156" spans="1:10" s="407" customFormat="1" ht="18.75" customHeight="1">
      <c r="A156" s="560" t="s">
        <v>460</v>
      </c>
      <c r="B156" s="560"/>
      <c r="C156" s="560"/>
      <c r="D156" s="560"/>
      <c r="E156" s="560"/>
      <c r="F156" s="561"/>
      <c r="G156" s="561"/>
      <c r="I156" s="562" t="s">
        <v>675</v>
      </c>
      <c r="J156" s="562"/>
    </row>
    <row r="157" spans="1:10" s="407" customFormat="1" ht="18.75" customHeight="1">
      <c r="A157" s="560" t="s">
        <v>7</v>
      </c>
      <c r="B157" s="560"/>
      <c r="C157" s="560"/>
      <c r="D157" s="560"/>
      <c r="E157" s="560"/>
      <c r="F157" s="566" t="s">
        <v>4</v>
      </c>
      <c r="G157" s="566"/>
      <c r="I157" s="566" t="s">
        <v>5</v>
      </c>
      <c r="J157" s="566"/>
    </row>
    <row r="158" spans="1:5" s="407" customFormat="1" ht="18.75" customHeight="1">
      <c r="A158" s="408"/>
      <c r="B158" s="409"/>
      <c r="C158" s="410"/>
      <c r="D158" s="410"/>
      <c r="E158" s="410"/>
    </row>
    <row r="159" spans="1:17" s="407" customFormat="1" ht="18.75" customHeight="1">
      <c r="A159" s="560" t="s">
        <v>6</v>
      </c>
      <c r="B159" s="560"/>
      <c r="C159" s="560"/>
      <c r="D159" s="560"/>
      <c r="E159" s="560"/>
      <c r="F159" s="561"/>
      <c r="G159" s="561"/>
      <c r="I159" s="562" t="s">
        <v>675</v>
      </c>
      <c r="J159" s="562"/>
      <c r="K159" s="397"/>
      <c r="L159" s="397"/>
      <c r="M159" s="397"/>
      <c r="N159" s="397"/>
      <c r="O159" s="397"/>
      <c r="P159" s="397"/>
      <c r="Q159" s="397"/>
    </row>
    <row r="160" spans="1:10" s="397" customFormat="1" ht="18.75" customHeight="1">
      <c r="A160" s="567"/>
      <c r="B160" s="567"/>
      <c r="C160" s="567"/>
      <c r="D160" s="567"/>
      <c r="E160" s="567"/>
      <c r="F160" s="566" t="s">
        <v>4</v>
      </c>
      <c r="G160" s="566"/>
      <c r="H160" s="407"/>
      <c r="I160" s="566" t="s">
        <v>5</v>
      </c>
      <c r="J160" s="566"/>
    </row>
    <row r="161" spans="1:17" s="397" customFormat="1" ht="14.25">
      <c r="A161" s="411"/>
      <c r="B161" s="412"/>
      <c r="C161" s="563"/>
      <c r="D161" s="563"/>
      <c r="E161" s="563"/>
      <c r="F161" s="413"/>
      <c r="G161" s="413"/>
      <c r="H161" s="414"/>
      <c r="I161" s="414"/>
      <c r="J161" s="414"/>
      <c r="K161" s="415"/>
      <c r="L161" s="415"/>
      <c r="M161" s="415"/>
      <c r="N161" s="415"/>
      <c r="O161" s="415"/>
      <c r="P161" s="415"/>
      <c r="Q161" s="415"/>
    </row>
    <row r="162" spans="1:17" s="415" customFormat="1" ht="18.75" customHeight="1">
      <c r="A162" s="564"/>
      <c r="B162" s="564"/>
      <c r="C162" s="564"/>
      <c r="D162" s="564"/>
      <c r="E162" s="564"/>
      <c r="F162" s="564"/>
      <c r="G162" s="564"/>
      <c r="H162" s="564"/>
      <c r="I162" s="564"/>
      <c r="J162" s="564"/>
      <c r="K162" s="564"/>
      <c r="L162" s="564"/>
      <c r="M162" s="564"/>
      <c r="N162" s="564"/>
      <c r="O162" s="564"/>
      <c r="P162" s="564"/>
      <c r="Q162" s="564"/>
    </row>
    <row r="163" spans="1:17" s="389" customFormat="1" ht="24.75" customHeight="1">
      <c r="A163" s="564"/>
      <c r="B163" s="564"/>
      <c r="C163" s="564"/>
      <c r="D163" s="564"/>
      <c r="E163" s="564"/>
      <c r="F163" s="564"/>
      <c r="G163" s="564"/>
      <c r="H163" s="564"/>
      <c r="I163" s="564"/>
      <c r="J163" s="564"/>
      <c r="K163" s="564"/>
      <c r="L163" s="564"/>
      <c r="M163" s="564"/>
      <c r="N163" s="564"/>
      <c r="O163" s="564"/>
      <c r="P163" s="564"/>
      <c r="Q163" s="564"/>
    </row>
    <row r="164" spans="1:17" s="389" customFormat="1" ht="12.75">
      <c r="A164" s="559"/>
      <c r="B164" s="559"/>
      <c r="C164" s="559"/>
      <c r="D164" s="559"/>
      <c r="E164" s="559"/>
      <c r="F164" s="559"/>
      <c r="G164" s="559"/>
      <c r="H164" s="559"/>
      <c r="I164" s="559"/>
      <c r="J164" s="559"/>
      <c r="K164" s="559"/>
      <c r="L164" s="559"/>
      <c r="M164" s="559"/>
      <c r="N164" s="559"/>
      <c r="O164" s="559"/>
      <c r="P164" s="559"/>
      <c r="Q164" s="559"/>
    </row>
    <row r="165" spans="1:17" s="391" customFormat="1" ht="11.25" customHeight="1">
      <c r="A165" s="559"/>
      <c r="B165" s="559"/>
      <c r="C165" s="559"/>
      <c r="D165" s="559"/>
      <c r="E165" s="559"/>
      <c r="F165" s="559"/>
      <c r="G165" s="559"/>
      <c r="H165" s="559"/>
      <c r="I165" s="559"/>
      <c r="J165" s="559"/>
      <c r="K165" s="559"/>
      <c r="L165" s="559"/>
      <c r="M165" s="559"/>
      <c r="N165" s="559"/>
      <c r="O165" s="559"/>
      <c r="P165" s="559"/>
      <c r="Q165" s="559"/>
    </row>
    <row r="166" spans="1:17" s="397" customFormat="1" ht="14.25">
      <c r="A166" s="559"/>
      <c r="B166" s="559"/>
      <c r="C166" s="559"/>
      <c r="D166" s="559"/>
      <c r="E166" s="559"/>
      <c r="F166" s="559"/>
      <c r="G166" s="559"/>
      <c r="H166" s="559"/>
      <c r="I166" s="559"/>
      <c r="J166" s="559"/>
      <c r="K166" s="559"/>
      <c r="L166" s="559"/>
      <c r="M166" s="559"/>
      <c r="N166" s="559"/>
      <c r="O166" s="559"/>
      <c r="P166" s="559"/>
      <c r="Q166" s="559"/>
    </row>
    <row r="167" spans="1:17" s="397" customFormat="1" ht="14.25">
      <c r="A167" s="559"/>
      <c r="B167" s="559"/>
      <c r="C167" s="559"/>
      <c r="D167" s="559"/>
      <c r="E167" s="559"/>
      <c r="F167" s="559"/>
      <c r="G167" s="559"/>
      <c r="H167" s="559"/>
      <c r="I167" s="559"/>
      <c r="J167" s="559"/>
      <c r="K167" s="559"/>
      <c r="L167" s="559"/>
      <c r="M167" s="559"/>
      <c r="N167" s="559"/>
      <c r="O167" s="559"/>
      <c r="P167" s="559"/>
      <c r="Q167" s="559"/>
    </row>
    <row r="168" spans="1:17" s="397" customFormat="1" ht="14.25">
      <c r="A168" s="559"/>
      <c r="B168" s="559"/>
      <c r="C168" s="559"/>
      <c r="D168" s="559"/>
      <c r="E168" s="559"/>
      <c r="F168" s="559"/>
      <c r="G168" s="559"/>
      <c r="H168" s="559"/>
      <c r="I168" s="559"/>
      <c r="J168" s="559"/>
      <c r="K168" s="559"/>
      <c r="L168" s="559"/>
      <c r="M168" s="559"/>
      <c r="N168" s="559"/>
      <c r="O168" s="559"/>
      <c r="P168" s="559"/>
      <c r="Q168" s="559"/>
    </row>
    <row r="169" spans="1:17" s="389" customFormat="1" ht="12.75">
      <c r="A169" s="559"/>
      <c r="B169" s="559"/>
      <c r="C169" s="559"/>
      <c r="D169" s="559"/>
      <c r="E169" s="559"/>
      <c r="F169" s="559"/>
      <c r="G169" s="559"/>
      <c r="H169" s="559"/>
      <c r="I169" s="559"/>
      <c r="J169" s="559"/>
      <c r="K169" s="559"/>
      <c r="L169" s="559"/>
      <c r="M169" s="559"/>
      <c r="N169" s="559"/>
      <c r="O169" s="559"/>
      <c r="P169" s="559"/>
      <c r="Q169" s="559"/>
    </row>
    <row r="170" spans="1:17" s="389" customFormat="1" ht="12.75">
      <c r="A170" s="559"/>
      <c r="B170" s="559"/>
      <c r="C170" s="559"/>
      <c r="D170" s="559"/>
      <c r="E170" s="559"/>
      <c r="F170" s="559"/>
      <c r="G170" s="559"/>
      <c r="H170" s="559"/>
      <c r="I170" s="559"/>
      <c r="J170" s="559"/>
      <c r="K170" s="559"/>
      <c r="L170" s="559"/>
      <c r="M170" s="559"/>
      <c r="N170" s="559"/>
      <c r="O170" s="559"/>
      <c r="P170" s="559"/>
      <c r="Q170" s="559"/>
    </row>
    <row r="171" spans="1:17" s="391" customFormat="1" ht="11.25" customHeight="1">
      <c r="A171" s="559"/>
      <c r="B171" s="559"/>
      <c r="C171" s="559"/>
      <c r="D171" s="559"/>
      <c r="E171" s="559"/>
      <c r="F171" s="559"/>
      <c r="G171" s="559"/>
      <c r="H171" s="559"/>
      <c r="I171" s="559"/>
      <c r="J171" s="559"/>
      <c r="K171" s="559"/>
      <c r="L171" s="559"/>
      <c r="M171" s="559"/>
      <c r="N171" s="559"/>
      <c r="O171" s="559"/>
      <c r="P171" s="559"/>
      <c r="Q171" s="559"/>
    </row>
    <row r="172" spans="1:17" s="397" customFormat="1" ht="14.25">
      <c r="A172" s="559"/>
      <c r="B172" s="559"/>
      <c r="C172" s="559"/>
      <c r="D172" s="559"/>
      <c r="E172" s="559"/>
      <c r="F172" s="559"/>
      <c r="G172" s="559"/>
      <c r="H172" s="559"/>
      <c r="I172" s="559"/>
      <c r="J172" s="559"/>
      <c r="K172" s="559"/>
      <c r="L172" s="559"/>
      <c r="M172" s="559"/>
      <c r="N172" s="559"/>
      <c r="O172" s="559"/>
      <c r="P172" s="559"/>
      <c r="Q172" s="559"/>
    </row>
    <row r="173" spans="1:10" s="397" customFormat="1" ht="14.25">
      <c r="A173" s="416"/>
      <c r="B173" s="417"/>
      <c r="C173" s="418"/>
      <c r="D173" s="418"/>
      <c r="E173" s="418"/>
      <c r="F173" s="418"/>
      <c r="G173" s="418"/>
      <c r="H173" s="418"/>
      <c r="I173" s="418"/>
      <c r="J173" s="418"/>
    </row>
    <row r="174" spans="1:10" s="397" customFormat="1" ht="14.25">
      <c r="A174" s="416"/>
      <c r="B174" s="417"/>
      <c r="C174" s="418"/>
      <c r="D174" s="418"/>
      <c r="E174" s="418"/>
      <c r="F174" s="418"/>
      <c r="G174" s="418"/>
      <c r="H174" s="418"/>
      <c r="I174" s="418"/>
      <c r="J174" s="418"/>
    </row>
  </sheetData>
  <sheetProtection password="CC6B" sheet="1" formatCells="0" formatColumns="0" formatRows="0" insertColumns="0" deleteColumns="0" deleteRows="0" sort="0" autoFilter="0" pivotTables="0"/>
  <mergeCells count="57">
    <mergeCell ref="C42:D42"/>
    <mergeCell ref="A2:Q2"/>
    <mergeCell ref="I153:J153"/>
    <mergeCell ref="A1:Q1"/>
    <mergeCell ref="C29:D29"/>
    <mergeCell ref="C11:D11"/>
    <mergeCell ref="C13:D13"/>
    <mergeCell ref="F5:H5"/>
    <mergeCell ref="I5:I7"/>
    <mergeCell ref="J5:Q5"/>
    <mergeCell ref="C3:C7"/>
    <mergeCell ref="D3:D7"/>
    <mergeCell ref="E4:Q4"/>
    <mergeCell ref="E5:E7"/>
    <mergeCell ref="F6:F7"/>
    <mergeCell ref="E3:Q3"/>
    <mergeCell ref="H6:H7"/>
    <mergeCell ref="J6:J7"/>
    <mergeCell ref="K6:Q6"/>
    <mergeCell ref="G6:G7"/>
    <mergeCell ref="A170:Q170"/>
    <mergeCell ref="A169:Q169"/>
    <mergeCell ref="F154:G154"/>
    <mergeCell ref="A3:A7"/>
    <mergeCell ref="B3:B7"/>
    <mergeCell ref="A157:E157"/>
    <mergeCell ref="F157:G157"/>
    <mergeCell ref="I157:J157"/>
    <mergeCell ref="C48:D48"/>
    <mergeCell ref="A154:E154"/>
    <mergeCell ref="C86:D86"/>
    <mergeCell ref="C90:D90"/>
    <mergeCell ref="C101:D101"/>
    <mergeCell ref="A165:Q165"/>
    <mergeCell ref="A166:Q166"/>
    <mergeCell ref="A167:Q167"/>
    <mergeCell ref="A160:E160"/>
    <mergeCell ref="F160:G160"/>
    <mergeCell ref="I160:J160"/>
    <mergeCell ref="C113:D113"/>
    <mergeCell ref="A164:Q164"/>
    <mergeCell ref="A153:E153"/>
    <mergeCell ref="F153:G153"/>
    <mergeCell ref="I154:J154"/>
    <mergeCell ref="A156:E156"/>
    <mergeCell ref="F156:G156"/>
    <mergeCell ref="I156:J156"/>
    <mergeCell ref="C138:D138"/>
    <mergeCell ref="A172:Q172"/>
    <mergeCell ref="A159:E159"/>
    <mergeCell ref="F159:G159"/>
    <mergeCell ref="I159:J159"/>
    <mergeCell ref="C161:E161"/>
    <mergeCell ref="A162:Q162"/>
    <mergeCell ref="A171:Q171"/>
    <mergeCell ref="A168:Q168"/>
    <mergeCell ref="A163:Q163"/>
  </mergeCells>
  <printOptions/>
  <pageMargins left="0.4724409448818898" right="0.3937007874015748" top="0.5511811023622047" bottom="0.15748031496062992" header="0.31496062992125984" footer="0.31496062992125984"/>
  <pageSetup fitToHeight="0" fitToWidth="1" horizontalDpi="180" verticalDpi="18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"/>
  <sheetViews>
    <sheetView zoomScaleSheetLayoutView="125" zoomScalePageLayoutView="0" workbookViewId="0" topLeftCell="A1">
      <pane ySplit="6" topLeftCell="A19" activePane="bottomLeft" state="frozen"/>
      <selection pane="topLeft" activeCell="A1" sqref="A1"/>
      <selection pane="bottomLeft" activeCell="H96" sqref="H96"/>
    </sheetView>
  </sheetViews>
  <sheetFormatPr defaultColWidth="9.140625" defaultRowHeight="15"/>
  <cols>
    <col min="1" max="1" width="39.421875" style="419" customWidth="1"/>
    <col min="2" max="2" width="6.8515625" style="420" customWidth="1"/>
    <col min="3" max="3" width="9.8515625" style="421" customWidth="1"/>
    <col min="4" max="4" width="12.140625" style="421" customWidth="1"/>
    <col min="5" max="5" width="11.421875" style="421" customWidth="1"/>
    <col min="6" max="6" width="13.421875" style="421" customWidth="1"/>
    <col min="7" max="7" width="9.57421875" style="421" customWidth="1"/>
    <col min="8" max="8" width="13.57421875" style="421" customWidth="1"/>
    <col min="9" max="9" width="13.421875" style="421" customWidth="1"/>
    <col min="10" max="10" width="28.57421875" style="421" customWidth="1"/>
    <col min="11" max="11" width="9.140625" style="388" hidden="1" customWidth="1"/>
    <col min="12" max="12" width="8.57421875" style="388" hidden="1" customWidth="1"/>
    <col min="13" max="13" width="9.140625" style="388" hidden="1" customWidth="1"/>
    <col min="14" max="14" width="7.140625" style="388" hidden="1" customWidth="1"/>
    <col min="15" max="15" width="9.140625" style="388" hidden="1" customWidth="1"/>
    <col min="16" max="16" width="7.140625" style="388" hidden="1" customWidth="1"/>
    <col min="17" max="17" width="9.140625" style="388" hidden="1" customWidth="1"/>
    <col min="18" max="16384" width="9.140625" style="388" customWidth="1"/>
  </cols>
  <sheetData>
    <row r="1" spans="1:17" ht="15" customHeight="1">
      <c r="A1" s="589" t="s">
        <v>673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1:17" ht="15" customHeight="1">
      <c r="A2" s="590" t="s">
        <v>671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</row>
    <row r="3" spans="1:18" s="389" customFormat="1" ht="12.75" customHeight="1">
      <c r="A3" s="568" t="s">
        <v>0</v>
      </c>
      <c r="B3" s="571" t="s">
        <v>39</v>
      </c>
      <c r="C3" s="551" t="s">
        <v>41</v>
      </c>
      <c r="D3" s="551" t="s">
        <v>109</v>
      </c>
      <c r="E3" s="580" t="s">
        <v>42</v>
      </c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422"/>
    </row>
    <row r="4" spans="1:18" s="389" customFormat="1" ht="12.75" customHeight="1">
      <c r="A4" s="569"/>
      <c r="B4" s="572"/>
      <c r="C4" s="552"/>
      <c r="D4" s="552"/>
      <c r="E4" s="574" t="s">
        <v>1</v>
      </c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6"/>
      <c r="R4" s="422"/>
    </row>
    <row r="5" spans="1:20" s="389" customFormat="1" ht="48" customHeight="1">
      <c r="A5" s="569"/>
      <c r="B5" s="572"/>
      <c r="C5" s="552"/>
      <c r="D5" s="552"/>
      <c r="E5" s="577" t="s">
        <v>8</v>
      </c>
      <c r="F5" s="551" t="s">
        <v>43</v>
      </c>
      <c r="G5" s="584"/>
      <c r="H5" s="585"/>
      <c r="I5" s="586" t="s">
        <v>18</v>
      </c>
      <c r="J5" s="581" t="s">
        <v>40</v>
      </c>
      <c r="K5" s="581"/>
      <c r="L5" s="581"/>
      <c r="M5" s="581"/>
      <c r="N5" s="581"/>
      <c r="O5" s="581"/>
      <c r="P5" s="581"/>
      <c r="Q5" s="581"/>
      <c r="R5" s="423"/>
      <c r="S5" s="391"/>
      <c r="T5" s="391"/>
    </row>
    <row r="6" spans="1:20" s="389" customFormat="1" ht="42.75" customHeight="1">
      <c r="A6" s="569"/>
      <c r="B6" s="572"/>
      <c r="C6" s="552"/>
      <c r="D6" s="552"/>
      <c r="E6" s="578"/>
      <c r="F6" s="580" t="s">
        <v>8</v>
      </c>
      <c r="G6" s="580" t="s">
        <v>13</v>
      </c>
      <c r="H6" s="580" t="s">
        <v>14</v>
      </c>
      <c r="I6" s="586"/>
      <c r="J6" s="581" t="s">
        <v>2</v>
      </c>
      <c r="K6" s="581" t="s">
        <v>1</v>
      </c>
      <c r="L6" s="581"/>
      <c r="M6" s="581"/>
      <c r="N6" s="581"/>
      <c r="O6" s="581"/>
      <c r="P6" s="581"/>
      <c r="Q6" s="581"/>
      <c r="R6" s="423"/>
      <c r="S6" s="391"/>
      <c r="T6" s="391"/>
    </row>
    <row r="7" spans="1:20" s="389" customFormat="1" ht="18" customHeight="1">
      <c r="A7" s="570"/>
      <c r="B7" s="573"/>
      <c r="C7" s="553"/>
      <c r="D7" s="553"/>
      <c r="E7" s="579"/>
      <c r="F7" s="580"/>
      <c r="G7" s="580"/>
      <c r="H7" s="580"/>
      <c r="I7" s="586"/>
      <c r="J7" s="581"/>
      <c r="K7" s="390" t="s">
        <v>15</v>
      </c>
      <c r="L7" s="390" t="s">
        <v>16</v>
      </c>
      <c r="M7" s="390" t="s">
        <v>17</v>
      </c>
      <c r="N7" s="390" t="s">
        <v>17</v>
      </c>
      <c r="O7" s="390" t="s">
        <v>17</v>
      </c>
      <c r="P7" s="390" t="s">
        <v>17</v>
      </c>
      <c r="Q7" s="390" t="s">
        <v>17</v>
      </c>
      <c r="R7" s="391"/>
      <c r="S7" s="391"/>
      <c r="T7" s="391"/>
    </row>
    <row r="8" spans="1:20" s="394" customFormat="1" ht="12">
      <c r="A8" s="37">
        <v>1</v>
      </c>
      <c r="B8" s="38" t="s">
        <v>35</v>
      </c>
      <c r="C8" s="385">
        <v>3</v>
      </c>
      <c r="D8" s="39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92" t="s">
        <v>110</v>
      </c>
      <c r="L8" s="392" t="s">
        <v>111</v>
      </c>
      <c r="M8" s="392" t="s">
        <v>258</v>
      </c>
      <c r="N8" s="40" t="s">
        <v>17</v>
      </c>
      <c r="O8" s="40" t="s">
        <v>17</v>
      </c>
      <c r="P8" s="40" t="s">
        <v>17</v>
      </c>
      <c r="Q8" s="40" t="s">
        <v>17</v>
      </c>
      <c r="R8" s="393"/>
      <c r="S8" s="393"/>
      <c r="T8" s="393"/>
    </row>
    <row r="9" spans="1:20" s="394" customFormat="1" ht="22.5">
      <c r="A9" s="100" t="s">
        <v>507</v>
      </c>
      <c r="B9" s="38" t="s">
        <v>32</v>
      </c>
      <c r="C9" s="37" t="s">
        <v>3</v>
      </c>
      <c r="D9" s="37" t="s">
        <v>3</v>
      </c>
      <c r="E9" s="47">
        <f>F9+I9+J9</f>
        <v>0</v>
      </c>
      <c r="F9" s="47">
        <f>G9</f>
        <v>0</v>
      </c>
      <c r="G9" s="54"/>
      <c r="H9" s="47"/>
      <c r="I9" s="54"/>
      <c r="J9" s="61">
        <f>K9+L9+M9+N9+O9+P9+Q9</f>
        <v>0</v>
      </c>
      <c r="K9" s="392"/>
      <c r="L9" s="392"/>
      <c r="M9" s="392"/>
      <c r="N9" s="40"/>
      <c r="O9" s="40"/>
      <c r="P9" s="40"/>
      <c r="Q9" s="40"/>
      <c r="R9" s="393"/>
      <c r="S9" s="393"/>
      <c r="T9" s="393"/>
    </row>
    <row r="10" spans="1:20" s="394" customFormat="1" ht="22.5">
      <c r="A10" s="100" t="s">
        <v>506</v>
      </c>
      <c r="B10" s="38" t="s">
        <v>69</v>
      </c>
      <c r="C10" s="37" t="s">
        <v>3</v>
      </c>
      <c r="D10" s="37" t="s">
        <v>3</v>
      </c>
      <c r="E10" s="47">
        <f>F10+I10+J10</f>
        <v>0</v>
      </c>
      <c r="F10" s="47">
        <f>H10</f>
        <v>0</v>
      </c>
      <c r="G10" s="47"/>
      <c r="H10" s="54"/>
      <c r="I10" s="54"/>
      <c r="J10" s="61">
        <f>K10+L10+M10+N10+O10+P10+Q10</f>
        <v>0</v>
      </c>
      <c r="K10" s="392"/>
      <c r="L10" s="392"/>
      <c r="M10" s="392"/>
      <c r="N10" s="40"/>
      <c r="O10" s="40"/>
      <c r="P10" s="40"/>
      <c r="Q10" s="40"/>
      <c r="R10" s="393"/>
      <c r="S10" s="393"/>
      <c r="T10" s="393"/>
    </row>
    <row r="11" spans="1:20" s="389" customFormat="1" ht="14.25" customHeight="1">
      <c r="A11" s="41" t="s">
        <v>70</v>
      </c>
      <c r="B11" s="42" t="s">
        <v>71</v>
      </c>
      <c r="C11" s="582" t="s">
        <v>3</v>
      </c>
      <c r="D11" s="583"/>
      <c r="E11" s="44">
        <f>F11+I11+J11</f>
        <v>31104300</v>
      </c>
      <c r="F11" s="44">
        <f>H11</f>
        <v>30878800</v>
      </c>
      <c r="G11" s="44" t="s">
        <v>3</v>
      </c>
      <c r="H11" s="44">
        <f>H17</f>
        <v>30878800</v>
      </c>
      <c r="I11" s="44">
        <f>I12+I17+I23+I28+I36+I33+I45</f>
        <v>225500</v>
      </c>
      <c r="J11" s="44">
        <f>J33+J28</f>
        <v>0</v>
      </c>
      <c r="K11" s="44">
        <f aca="true" t="shared" si="0" ref="K11:Q11">K33+K28</f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391"/>
      <c r="S11" s="391"/>
      <c r="T11" s="391"/>
    </row>
    <row r="12" spans="1:20" s="389" customFormat="1" ht="25.5" customHeight="1">
      <c r="A12" s="49" t="s">
        <v>167</v>
      </c>
      <c r="B12" s="50" t="s">
        <v>72</v>
      </c>
      <c r="C12" s="58">
        <v>120</v>
      </c>
      <c r="D12" s="58"/>
      <c r="E12" s="52">
        <f>E14+E15+E16</f>
        <v>0</v>
      </c>
      <c r="F12" s="52" t="str">
        <f>H12</f>
        <v>Х</v>
      </c>
      <c r="G12" s="52" t="s">
        <v>3</v>
      </c>
      <c r="H12" s="52" t="s">
        <v>3</v>
      </c>
      <c r="I12" s="52">
        <f>I14+I15+I16</f>
        <v>0</v>
      </c>
      <c r="J12" s="52" t="s">
        <v>3</v>
      </c>
      <c r="K12" s="52" t="s">
        <v>3</v>
      </c>
      <c r="L12" s="52" t="s">
        <v>3</v>
      </c>
      <c r="M12" s="52" t="s">
        <v>3</v>
      </c>
      <c r="N12" s="52" t="s">
        <v>3</v>
      </c>
      <c r="O12" s="52" t="s">
        <v>3</v>
      </c>
      <c r="P12" s="52" t="s">
        <v>3</v>
      </c>
      <c r="Q12" s="52" t="s">
        <v>3</v>
      </c>
      <c r="R12" s="391"/>
      <c r="S12" s="391"/>
      <c r="T12" s="391"/>
    </row>
    <row r="13" spans="1:20" s="389" customFormat="1" ht="11.25" customHeight="1" hidden="1">
      <c r="A13" s="16" t="s">
        <v>1</v>
      </c>
      <c r="B13" s="45"/>
      <c r="C13" s="531"/>
      <c r="D13" s="532"/>
      <c r="E13" s="47"/>
      <c r="F13" s="47"/>
      <c r="G13" s="47"/>
      <c r="H13" s="47"/>
      <c r="I13" s="47"/>
      <c r="J13" s="47"/>
      <c r="K13" s="48"/>
      <c r="L13" s="48"/>
      <c r="M13" s="48"/>
      <c r="N13" s="48"/>
      <c r="O13" s="48"/>
      <c r="P13" s="48"/>
      <c r="Q13" s="48"/>
      <c r="R13" s="391"/>
      <c r="S13" s="391"/>
      <c r="T13" s="391"/>
    </row>
    <row r="14" spans="1:20" s="389" customFormat="1" ht="15" customHeight="1" hidden="1">
      <c r="A14" s="16" t="s">
        <v>168</v>
      </c>
      <c r="B14" s="45" t="s">
        <v>73</v>
      </c>
      <c r="C14" s="101"/>
      <c r="D14" s="46">
        <v>121</v>
      </c>
      <c r="E14" s="52">
        <f>I14</f>
        <v>0</v>
      </c>
      <c r="F14" s="52" t="str">
        <f>H14</f>
        <v>Х</v>
      </c>
      <c r="G14" s="52" t="s">
        <v>3</v>
      </c>
      <c r="H14" s="52" t="s">
        <v>3</v>
      </c>
      <c r="I14" s="53"/>
      <c r="J14" s="52" t="s">
        <v>3</v>
      </c>
      <c r="K14" s="52" t="s">
        <v>3</v>
      </c>
      <c r="L14" s="52" t="s">
        <v>3</v>
      </c>
      <c r="M14" s="52" t="s">
        <v>3</v>
      </c>
      <c r="N14" s="52" t="s">
        <v>3</v>
      </c>
      <c r="O14" s="52" t="s">
        <v>3</v>
      </c>
      <c r="P14" s="52" t="s">
        <v>3</v>
      </c>
      <c r="Q14" s="52" t="s">
        <v>3</v>
      </c>
      <c r="R14" s="391"/>
      <c r="S14" s="391"/>
      <c r="T14" s="391"/>
    </row>
    <row r="15" spans="1:20" s="389" customFormat="1" ht="15" customHeight="1" hidden="1">
      <c r="A15" s="16" t="s">
        <v>169</v>
      </c>
      <c r="B15" s="45" t="s">
        <v>119</v>
      </c>
      <c r="C15" s="101"/>
      <c r="D15" s="46">
        <v>122</v>
      </c>
      <c r="E15" s="52">
        <f>I15</f>
        <v>0</v>
      </c>
      <c r="F15" s="52" t="str">
        <f>H15</f>
        <v>Х</v>
      </c>
      <c r="G15" s="52" t="s">
        <v>3</v>
      </c>
      <c r="H15" s="52" t="s">
        <v>3</v>
      </c>
      <c r="I15" s="53"/>
      <c r="J15" s="52" t="s">
        <v>3</v>
      </c>
      <c r="K15" s="52" t="s">
        <v>3</v>
      </c>
      <c r="L15" s="52" t="s">
        <v>3</v>
      </c>
      <c r="M15" s="52" t="s">
        <v>3</v>
      </c>
      <c r="N15" s="52" t="s">
        <v>3</v>
      </c>
      <c r="O15" s="52" t="s">
        <v>3</v>
      </c>
      <c r="P15" s="52" t="s">
        <v>3</v>
      </c>
      <c r="Q15" s="52" t="s">
        <v>3</v>
      </c>
      <c r="R15" s="391"/>
      <c r="S15" s="391"/>
      <c r="T15" s="391"/>
    </row>
    <row r="16" spans="1:20" s="389" customFormat="1" ht="15" customHeight="1" hidden="1">
      <c r="A16" s="16" t="s">
        <v>170</v>
      </c>
      <c r="B16" s="45" t="s">
        <v>120</v>
      </c>
      <c r="C16" s="101"/>
      <c r="D16" s="46">
        <v>129</v>
      </c>
      <c r="E16" s="52">
        <f>I16</f>
        <v>0</v>
      </c>
      <c r="F16" s="52" t="str">
        <f>H16</f>
        <v>Х</v>
      </c>
      <c r="G16" s="52" t="s">
        <v>3</v>
      </c>
      <c r="H16" s="52" t="s">
        <v>3</v>
      </c>
      <c r="I16" s="53"/>
      <c r="J16" s="52" t="s">
        <v>3</v>
      </c>
      <c r="K16" s="52" t="s">
        <v>3</v>
      </c>
      <c r="L16" s="52" t="s">
        <v>3</v>
      </c>
      <c r="M16" s="52" t="s">
        <v>3</v>
      </c>
      <c r="N16" s="52" t="s">
        <v>3</v>
      </c>
      <c r="O16" s="52" t="s">
        <v>3</v>
      </c>
      <c r="P16" s="52" t="s">
        <v>3</v>
      </c>
      <c r="Q16" s="52" t="s">
        <v>3</v>
      </c>
      <c r="R16" s="391"/>
      <c r="S16" s="391"/>
      <c r="T16" s="391"/>
    </row>
    <row r="17" spans="1:20" s="389" customFormat="1" ht="38.25" customHeight="1">
      <c r="A17" s="49" t="s">
        <v>112</v>
      </c>
      <c r="B17" s="50" t="s">
        <v>74</v>
      </c>
      <c r="C17" s="58">
        <v>130</v>
      </c>
      <c r="D17" s="58"/>
      <c r="E17" s="52">
        <f>E18+E19+E20+E21+E22</f>
        <v>31104300</v>
      </c>
      <c r="F17" s="52">
        <f>F18</f>
        <v>30878800</v>
      </c>
      <c r="G17" s="52" t="s">
        <v>3</v>
      </c>
      <c r="H17" s="52">
        <f>H18</f>
        <v>30878800</v>
      </c>
      <c r="I17" s="52">
        <f>I19+I20+I21+I22</f>
        <v>225500</v>
      </c>
      <c r="J17" s="52" t="s">
        <v>3</v>
      </c>
      <c r="K17" s="52" t="s">
        <v>3</v>
      </c>
      <c r="L17" s="52" t="s">
        <v>3</v>
      </c>
      <c r="M17" s="52" t="s">
        <v>3</v>
      </c>
      <c r="N17" s="52" t="s">
        <v>3</v>
      </c>
      <c r="O17" s="52" t="s">
        <v>3</v>
      </c>
      <c r="P17" s="52" t="s">
        <v>3</v>
      </c>
      <c r="Q17" s="52" t="s">
        <v>3</v>
      </c>
      <c r="R17" s="391"/>
      <c r="S17" s="391"/>
      <c r="T17" s="391"/>
    </row>
    <row r="18" spans="1:20" s="389" customFormat="1" ht="35.25" customHeight="1">
      <c r="A18" s="16" t="s">
        <v>171</v>
      </c>
      <c r="B18" s="78" t="s">
        <v>75</v>
      </c>
      <c r="C18" s="105"/>
      <c r="D18" s="60">
        <v>131</v>
      </c>
      <c r="E18" s="47">
        <f>F18</f>
        <v>30878800</v>
      </c>
      <c r="F18" s="47">
        <f>H18</f>
        <v>30878800</v>
      </c>
      <c r="G18" s="47" t="s">
        <v>3</v>
      </c>
      <c r="H18" s="54">
        <v>30878800</v>
      </c>
      <c r="I18" s="47" t="s">
        <v>3</v>
      </c>
      <c r="J18" s="47" t="s">
        <v>3</v>
      </c>
      <c r="K18" s="47" t="s">
        <v>3</v>
      </c>
      <c r="L18" s="47" t="s">
        <v>3</v>
      </c>
      <c r="M18" s="47" t="s">
        <v>3</v>
      </c>
      <c r="N18" s="47" t="s">
        <v>3</v>
      </c>
      <c r="O18" s="47" t="s">
        <v>3</v>
      </c>
      <c r="P18" s="47" t="s">
        <v>3</v>
      </c>
      <c r="Q18" s="47" t="s">
        <v>3</v>
      </c>
      <c r="R18" s="391"/>
      <c r="S18" s="391"/>
      <c r="T18" s="391"/>
    </row>
    <row r="19" spans="1:20" s="389" customFormat="1" ht="17.25" customHeight="1">
      <c r="A19" s="16" t="s">
        <v>45</v>
      </c>
      <c r="B19" s="78" t="s">
        <v>76</v>
      </c>
      <c r="C19" s="105"/>
      <c r="D19" s="60">
        <v>131</v>
      </c>
      <c r="E19" s="47">
        <f>I19</f>
        <v>225500</v>
      </c>
      <c r="F19" s="47" t="s">
        <v>3</v>
      </c>
      <c r="G19" s="47" t="s">
        <v>3</v>
      </c>
      <c r="H19" s="47" t="s">
        <v>3</v>
      </c>
      <c r="I19" s="54">
        <v>225500</v>
      </c>
      <c r="J19" s="47" t="s">
        <v>3</v>
      </c>
      <c r="K19" s="47" t="s">
        <v>3</v>
      </c>
      <c r="L19" s="47" t="s">
        <v>3</v>
      </c>
      <c r="M19" s="47" t="s">
        <v>3</v>
      </c>
      <c r="N19" s="47" t="s">
        <v>3</v>
      </c>
      <c r="O19" s="47" t="s">
        <v>3</v>
      </c>
      <c r="P19" s="47" t="s">
        <v>3</v>
      </c>
      <c r="Q19" s="47" t="s">
        <v>3</v>
      </c>
      <c r="R19" s="391"/>
      <c r="S19" s="391"/>
      <c r="T19" s="391"/>
    </row>
    <row r="20" spans="1:20" s="389" customFormat="1" ht="16.5" customHeight="1" hidden="1">
      <c r="A20" s="16" t="s">
        <v>113</v>
      </c>
      <c r="B20" s="78" t="s">
        <v>114</v>
      </c>
      <c r="C20" s="105"/>
      <c r="D20" s="46">
        <v>134</v>
      </c>
      <c r="E20" s="47">
        <f aca="true" t="shared" si="1" ref="E20:E32">I20</f>
        <v>0</v>
      </c>
      <c r="F20" s="47" t="s">
        <v>3</v>
      </c>
      <c r="G20" s="47" t="s">
        <v>3</v>
      </c>
      <c r="H20" s="47" t="s">
        <v>3</v>
      </c>
      <c r="I20" s="54"/>
      <c r="J20" s="47" t="s">
        <v>3</v>
      </c>
      <c r="K20" s="47" t="s">
        <v>3</v>
      </c>
      <c r="L20" s="47" t="s">
        <v>3</v>
      </c>
      <c r="M20" s="47" t="s">
        <v>3</v>
      </c>
      <c r="N20" s="47" t="s">
        <v>3</v>
      </c>
      <c r="O20" s="47" t="s">
        <v>3</v>
      </c>
      <c r="P20" s="47" t="s">
        <v>3</v>
      </c>
      <c r="Q20" s="47" t="s">
        <v>3</v>
      </c>
      <c r="R20" s="391"/>
      <c r="S20" s="391"/>
      <c r="T20" s="391"/>
    </row>
    <row r="21" spans="1:20" s="389" customFormat="1" ht="18" customHeight="1" hidden="1">
      <c r="A21" s="16" t="s">
        <v>115</v>
      </c>
      <c r="B21" s="78" t="s">
        <v>117</v>
      </c>
      <c r="C21" s="105"/>
      <c r="D21" s="46">
        <v>135</v>
      </c>
      <c r="E21" s="47">
        <f t="shared" si="1"/>
        <v>0</v>
      </c>
      <c r="F21" s="47" t="s">
        <v>3</v>
      </c>
      <c r="G21" s="47" t="s">
        <v>3</v>
      </c>
      <c r="H21" s="47" t="s">
        <v>3</v>
      </c>
      <c r="I21" s="54"/>
      <c r="J21" s="47" t="s">
        <v>3</v>
      </c>
      <c r="K21" s="47" t="s">
        <v>3</v>
      </c>
      <c r="L21" s="47" t="s">
        <v>3</v>
      </c>
      <c r="M21" s="47" t="s">
        <v>3</v>
      </c>
      <c r="N21" s="47" t="s">
        <v>3</v>
      </c>
      <c r="O21" s="47" t="s">
        <v>3</v>
      </c>
      <c r="P21" s="47" t="s">
        <v>3</v>
      </c>
      <c r="Q21" s="47" t="s">
        <v>3</v>
      </c>
      <c r="R21" s="391"/>
      <c r="S21" s="391"/>
      <c r="T21" s="391"/>
    </row>
    <row r="22" spans="1:20" s="389" customFormat="1" ht="27" customHeight="1" hidden="1">
      <c r="A22" s="16" t="s">
        <v>116</v>
      </c>
      <c r="B22" s="78" t="s">
        <v>118</v>
      </c>
      <c r="C22" s="101"/>
      <c r="D22" s="46">
        <v>136</v>
      </c>
      <c r="E22" s="47">
        <f t="shared" si="1"/>
        <v>0</v>
      </c>
      <c r="F22" s="47" t="s">
        <v>3</v>
      </c>
      <c r="G22" s="47" t="s">
        <v>3</v>
      </c>
      <c r="H22" s="47" t="s">
        <v>3</v>
      </c>
      <c r="I22" s="54"/>
      <c r="J22" s="47" t="s">
        <v>3</v>
      </c>
      <c r="K22" s="47" t="s">
        <v>3</v>
      </c>
      <c r="L22" s="47" t="s">
        <v>3</v>
      </c>
      <c r="M22" s="47" t="s">
        <v>3</v>
      </c>
      <c r="N22" s="47" t="s">
        <v>3</v>
      </c>
      <c r="O22" s="47" t="s">
        <v>3</v>
      </c>
      <c r="P22" s="47" t="s">
        <v>3</v>
      </c>
      <c r="Q22" s="47" t="s">
        <v>3</v>
      </c>
      <c r="R22" s="391"/>
      <c r="S22" s="391"/>
      <c r="T22" s="391"/>
    </row>
    <row r="23" spans="1:20" s="389" customFormat="1" ht="27.75" customHeight="1">
      <c r="A23" s="49" t="s">
        <v>77</v>
      </c>
      <c r="B23" s="50" t="s">
        <v>78</v>
      </c>
      <c r="C23" s="51">
        <v>140</v>
      </c>
      <c r="D23" s="104"/>
      <c r="E23" s="52">
        <f>E24+E25+E26+E27</f>
        <v>0</v>
      </c>
      <c r="F23" s="52" t="str">
        <f>H23</f>
        <v>Х</v>
      </c>
      <c r="G23" s="52" t="s">
        <v>3</v>
      </c>
      <c r="H23" s="52" t="s">
        <v>3</v>
      </c>
      <c r="I23" s="52">
        <f>I24+I25+I26+I27</f>
        <v>0</v>
      </c>
      <c r="J23" s="52" t="s">
        <v>3</v>
      </c>
      <c r="K23" s="52" t="s">
        <v>3</v>
      </c>
      <c r="L23" s="52" t="s">
        <v>3</v>
      </c>
      <c r="M23" s="52" t="s">
        <v>3</v>
      </c>
      <c r="N23" s="52" t="s">
        <v>3</v>
      </c>
      <c r="O23" s="52" t="s">
        <v>3</v>
      </c>
      <c r="P23" s="52" t="s">
        <v>3</v>
      </c>
      <c r="Q23" s="52" t="s">
        <v>3</v>
      </c>
      <c r="R23" s="391"/>
      <c r="S23" s="391"/>
      <c r="T23" s="391"/>
    </row>
    <row r="24" spans="1:20" s="389" customFormat="1" ht="49.5" customHeight="1" hidden="1">
      <c r="A24" s="16" t="s">
        <v>172</v>
      </c>
      <c r="B24" s="78" t="s">
        <v>79</v>
      </c>
      <c r="C24" s="101"/>
      <c r="D24" s="46">
        <v>141</v>
      </c>
      <c r="E24" s="47">
        <f t="shared" si="1"/>
        <v>0</v>
      </c>
      <c r="F24" s="47" t="s">
        <v>3</v>
      </c>
      <c r="G24" s="47" t="s">
        <v>3</v>
      </c>
      <c r="H24" s="47" t="s">
        <v>3</v>
      </c>
      <c r="I24" s="53"/>
      <c r="J24" s="47" t="s">
        <v>3</v>
      </c>
      <c r="K24" s="47" t="s">
        <v>3</v>
      </c>
      <c r="L24" s="47" t="s">
        <v>3</v>
      </c>
      <c r="M24" s="47" t="s">
        <v>3</v>
      </c>
      <c r="N24" s="47" t="s">
        <v>3</v>
      </c>
      <c r="O24" s="47" t="s">
        <v>3</v>
      </c>
      <c r="P24" s="47" t="s">
        <v>3</v>
      </c>
      <c r="Q24" s="47" t="s">
        <v>3</v>
      </c>
      <c r="R24" s="391"/>
      <c r="S24" s="391"/>
      <c r="T24" s="391"/>
    </row>
    <row r="25" spans="1:20" s="389" customFormat="1" ht="22.5" hidden="1">
      <c r="A25" s="16" t="s">
        <v>173</v>
      </c>
      <c r="B25" s="78" t="s">
        <v>121</v>
      </c>
      <c r="C25" s="101"/>
      <c r="D25" s="46">
        <v>142</v>
      </c>
      <c r="E25" s="47">
        <f>I25</f>
        <v>0</v>
      </c>
      <c r="F25" s="47" t="s">
        <v>3</v>
      </c>
      <c r="G25" s="47" t="s">
        <v>3</v>
      </c>
      <c r="H25" s="47" t="s">
        <v>3</v>
      </c>
      <c r="I25" s="53"/>
      <c r="J25" s="47" t="s">
        <v>3</v>
      </c>
      <c r="K25" s="47" t="s">
        <v>3</v>
      </c>
      <c r="L25" s="47" t="s">
        <v>3</v>
      </c>
      <c r="M25" s="47" t="s">
        <v>3</v>
      </c>
      <c r="N25" s="47" t="s">
        <v>3</v>
      </c>
      <c r="O25" s="47" t="s">
        <v>3</v>
      </c>
      <c r="P25" s="47" t="s">
        <v>3</v>
      </c>
      <c r="Q25" s="47" t="s">
        <v>3</v>
      </c>
      <c r="R25" s="391"/>
      <c r="S25" s="391"/>
      <c r="T25" s="391"/>
    </row>
    <row r="26" spans="1:20" s="389" customFormat="1" ht="12.75" hidden="1">
      <c r="A26" s="16" t="s">
        <v>174</v>
      </c>
      <c r="B26" s="78" t="s">
        <v>122</v>
      </c>
      <c r="C26" s="101"/>
      <c r="D26" s="46">
        <v>143</v>
      </c>
      <c r="E26" s="47">
        <f t="shared" si="1"/>
        <v>0</v>
      </c>
      <c r="F26" s="47" t="s">
        <v>3</v>
      </c>
      <c r="G26" s="47" t="s">
        <v>3</v>
      </c>
      <c r="H26" s="47" t="s">
        <v>3</v>
      </c>
      <c r="I26" s="53"/>
      <c r="J26" s="47" t="s">
        <v>3</v>
      </c>
      <c r="K26" s="47" t="s">
        <v>3</v>
      </c>
      <c r="L26" s="47" t="s">
        <v>3</v>
      </c>
      <c r="M26" s="47" t="s">
        <v>3</v>
      </c>
      <c r="N26" s="47" t="s">
        <v>3</v>
      </c>
      <c r="O26" s="47" t="s">
        <v>3</v>
      </c>
      <c r="P26" s="47" t="s">
        <v>3</v>
      </c>
      <c r="Q26" s="47" t="s">
        <v>3</v>
      </c>
      <c r="R26" s="391"/>
      <c r="S26" s="391"/>
      <c r="T26" s="391"/>
    </row>
    <row r="27" spans="1:18" s="389" customFormat="1" ht="18" customHeight="1" hidden="1">
      <c r="A27" s="16" t="s">
        <v>580</v>
      </c>
      <c r="B27" s="78" t="s">
        <v>581</v>
      </c>
      <c r="C27" s="101"/>
      <c r="D27" s="46">
        <v>145</v>
      </c>
      <c r="E27" s="47">
        <f>I27</f>
        <v>0</v>
      </c>
      <c r="F27" s="47" t="s">
        <v>3</v>
      </c>
      <c r="G27" s="47" t="s">
        <v>3</v>
      </c>
      <c r="H27" s="47" t="s">
        <v>3</v>
      </c>
      <c r="I27" s="53"/>
      <c r="J27" s="47" t="s">
        <v>3</v>
      </c>
      <c r="K27" s="47" t="s">
        <v>3</v>
      </c>
      <c r="L27" s="47" t="s">
        <v>3</v>
      </c>
      <c r="M27" s="47" t="s">
        <v>3</v>
      </c>
      <c r="N27" s="47" t="s">
        <v>3</v>
      </c>
      <c r="O27" s="47" t="s">
        <v>3</v>
      </c>
      <c r="P27" s="47" t="s">
        <v>3</v>
      </c>
      <c r="Q27" s="47" t="s">
        <v>3</v>
      </c>
      <c r="R27" s="391"/>
    </row>
    <row r="28" spans="1:20" s="389" customFormat="1" ht="20.25" customHeight="1">
      <c r="A28" s="49" t="s">
        <v>80</v>
      </c>
      <c r="B28" s="50" t="s">
        <v>81</v>
      </c>
      <c r="C28" s="58">
        <v>150</v>
      </c>
      <c r="D28" s="58"/>
      <c r="E28" s="52">
        <f>I28+J28</f>
        <v>0</v>
      </c>
      <c r="F28" s="52" t="str">
        <f>H28</f>
        <v>Х</v>
      </c>
      <c r="G28" s="52" t="s">
        <v>3</v>
      </c>
      <c r="H28" s="52" t="s">
        <v>3</v>
      </c>
      <c r="I28" s="52">
        <f>I32+I31+I30</f>
        <v>0</v>
      </c>
      <c r="J28" s="52">
        <f>J31</f>
        <v>0</v>
      </c>
      <c r="K28" s="52">
        <f aca="true" t="shared" si="2" ref="K28:Q28">K31</f>
        <v>0</v>
      </c>
      <c r="L28" s="52">
        <f t="shared" si="2"/>
        <v>0</v>
      </c>
      <c r="M28" s="52">
        <f t="shared" si="2"/>
        <v>0</v>
      </c>
      <c r="N28" s="52">
        <f t="shared" si="2"/>
        <v>0</v>
      </c>
      <c r="O28" s="52">
        <f t="shared" si="2"/>
        <v>0</v>
      </c>
      <c r="P28" s="52">
        <f t="shared" si="2"/>
        <v>0</v>
      </c>
      <c r="Q28" s="52">
        <f t="shared" si="2"/>
        <v>0</v>
      </c>
      <c r="R28" s="391"/>
      <c r="S28" s="391"/>
      <c r="T28" s="391"/>
    </row>
    <row r="29" spans="1:20" s="389" customFormat="1" ht="12.75" hidden="1">
      <c r="A29" s="16" t="s">
        <v>1</v>
      </c>
      <c r="B29" s="45"/>
      <c r="C29" s="531"/>
      <c r="D29" s="53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91"/>
      <c r="S29" s="391"/>
      <c r="T29" s="391"/>
    </row>
    <row r="30" spans="1:20" s="396" customFormat="1" ht="34.5" hidden="1">
      <c r="A30" s="16" t="s">
        <v>458</v>
      </c>
      <c r="B30" s="45" t="s">
        <v>123</v>
      </c>
      <c r="C30" s="46"/>
      <c r="D30" s="60">
        <v>151</v>
      </c>
      <c r="E30" s="61">
        <f>I30</f>
        <v>0</v>
      </c>
      <c r="F30" s="61" t="s">
        <v>3</v>
      </c>
      <c r="G30" s="61" t="s">
        <v>3</v>
      </c>
      <c r="H30" s="61" t="s">
        <v>3</v>
      </c>
      <c r="I30" s="53"/>
      <c r="J30" s="47" t="s">
        <v>3</v>
      </c>
      <c r="K30" s="47" t="s">
        <v>3</v>
      </c>
      <c r="L30" s="47" t="s">
        <v>3</v>
      </c>
      <c r="M30" s="47" t="s">
        <v>3</v>
      </c>
      <c r="N30" s="47" t="s">
        <v>3</v>
      </c>
      <c r="O30" s="47" t="s">
        <v>3</v>
      </c>
      <c r="P30" s="47" t="s">
        <v>3</v>
      </c>
      <c r="Q30" s="47" t="s">
        <v>3</v>
      </c>
      <c r="R30" s="395"/>
      <c r="S30" s="395"/>
      <c r="T30" s="395"/>
    </row>
    <row r="31" spans="1:20" s="396" customFormat="1" ht="54" customHeight="1" hidden="1">
      <c r="A31" s="16" t="s">
        <v>175</v>
      </c>
      <c r="B31" s="78" t="s">
        <v>124</v>
      </c>
      <c r="C31" s="101"/>
      <c r="D31" s="60">
        <v>152</v>
      </c>
      <c r="E31" s="61">
        <f>I31+J31</f>
        <v>0</v>
      </c>
      <c r="F31" s="61" t="s">
        <v>3</v>
      </c>
      <c r="G31" s="61" t="s">
        <v>3</v>
      </c>
      <c r="H31" s="61" t="s">
        <v>3</v>
      </c>
      <c r="I31" s="53"/>
      <c r="J31" s="61">
        <f>K31+L31+M31+N31+O31+P31+Q31</f>
        <v>0</v>
      </c>
      <c r="K31" s="54"/>
      <c r="L31" s="54"/>
      <c r="M31" s="54"/>
      <c r="N31" s="54"/>
      <c r="O31" s="54"/>
      <c r="P31" s="54"/>
      <c r="Q31" s="54"/>
      <c r="R31" s="395"/>
      <c r="S31" s="395"/>
      <c r="T31" s="395"/>
    </row>
    <row r="32" spans="1:20" s="396" customFormat="1" ht="45.75" hidden="1">
      <c r="A32" s="16" t="s">
        <v>176</v>
      </c>
      <c r="B32" s="78" t="s">
        <v>457</v>
      </c>
      <c r="C32" s="101"/>
      <c r="D32" s="60">
        <v>155</v>
      </c>
      <c r="E32" s="47">
        <f t="shared" si="1"/>
        <v>0</v>
      </c>
      <c r="F32" s="47" t="s">
        <v>3</v>
      </c>
      <c r="G32" s="47" t="s">
        <v>3</v>
      </c>
      <c r="H32" s="47" t="s">
        <v>3</v>
      </c>
      <c r="I32" s="53"/>
      <c r="J32" s="47" t="s">
        <v>3</v>
      </c>
      <c r="K32" s="47" t="s">
        <v>3</v>
      </c>
      <c r="L32" s="47" t="s">
        <v>3</v>
      </c>
      <c r="M32" s="47" t="s">
        <v>3</v>
      </c>
      <c r="N32" s="47" t="s">
        <v>3</v>
      </c>
      <c r="O32" s="47" t="s">
        <v>3</v>
      </c>
      <c r="P32" s="47" t="s">
        <v>3</v>
      </c>
      <c r="Q32" s="47" t="s">
        <v>3</v>
      </c>
      <c r="R32" s="395"/>
      <c r="S32" s="395"/>
      <c r="T32" s="395"/>
    </row>
    <row r="33" spans="1:20" s="396" customFormat="1" ht="12.75">
      <c r="A33" s="49" t="s">
        <v>177</v>
      </c>
      <c r="B33" s="50" t="s">
        <v>82</v>
      </c>
      <c r="C33" s="58">
        <v>180</v>
      </c>
      <c r="D33" s="103"/>
      <c r="E33" s="52">
        <f>E34+E35</f>
        <v>0</v>
      </c>
      <c r="F33" s="52" t="str">
        <f>H33</f>
        <v>Х</v>
      </c>
      <c r="G33" s="52" t="s">
        <v>3</v>
      </c>
      <c r="H33" s="52" t="s">
        <v>3</v>
      </c>
      <c r="I33" s="52">
        <f>I35</f>
        <v>0</v>
      </c>
      <c r="J33" s="52">
        <f>J34</f>
        <v>0</v>
      </c>
      <c r="K33" s="52">
        <f>K34</f>
        <v>0</v>
      </c>
      <c r="L33" s="52">
        <f aca="true" t="shared" si="3" ref="L33:Q33">L34</f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395"/>
      <c r="S33" s="395"/>
      <c r="T33" s="395"/>
    </row>
    <row r="34" spans="1:20" s="389" customFormat="1" ht="12.75" hidden="1">
      <c r="A34" s="16" t="s">
        <v>555</v>
      </c>
      <c r="B34" s="78" t="s">
        <v>83</v>
      </c>
      <c r="C34" s="101"/>
      <c r="D34" s="60"/>
      <c r="E34" s="47">
        <f>J34</f>
        <v>0</v>
      </c>
      <c r="F34" s="47" t="s">
        <v>3</v>
      </c>
      <c r="G34" s="47" t="s">
        <v>3</v>
      </c>
      <c r="H34" s="47" t="s">
        <v>3</v>
      </c>
      <c r="I34" s="47" t="s">
        <v>3</v>
      </c>
      <c r="J34" s="61">
        <f>K34+L34+M34+N34+O34+P34+Q34</f>
        <v>0</v>
      </c>
      <c r="K34" s="53"/>
      <c r="L34" s="53"/>
      <c r="M34" s="53"/>
      <c r="N34" s="53"/>
      <c r="O34" s="53"/>
      <c r="P34" s="53"/>
      <c r="Q34" s="53"/>
      <c r="R34" s="391"/>
      <c r="S34" s="391"/>
      <c r="T34" s="391"/>
    </row>
    <row r="35" spans="1:20" s="389" customFormat="1" ht="12.75" hidden="1">
      <c r="A35" s="16"/>
      <c r="B35" s="45" t="s">
        <v>178</v>
      </c>
      <c r="C35" s="101"/>
      <c r="D35" s="60"/>
      <c r="E35" s="47">
        <f>I35</f>
        <v>0</v>
      </c>
      <c r="F35" s="47" t="str">
        <f>H35</f>
        <v>Х</v>
      </c>
      <c r="G35" s="47" t="s">
        <v>3</v>
      </c>
      <c r="H35" s="47" t="s">
        <v>3</v>
      </c>
      <c r="I35" s="53"/>
      <c r="J35" s="47" t="s">
        <v>3</v>
      </c>
      <c r="K35" s="47" t="s">
        <v>3</v>
      </c>
      <c r="L35" s="47" t="s">
        <v>3</v>
      </c>
      <c r="M35" s="47" t="s">
        <v>3</v>
      </c>
      <c r="N35" s="47" t="s">
        <v>3</v>
      </c>
      <c r="O35" s="47" t="s">
        <v>3</v>
      </c>
      <c r="P35" s="47" t="s">
        <v>3</v>
      </c>
      <c r="Q35" s="47" t="s">
        <v>3</v>
      </c>
      <c r="R35" s="391"/>
      <c r="S35" s="391"/>
      <c r="T35" s="391"/>
    </row>
    <row r="36" spans="1:20" s="389" customFormat="1" ht="11.25" customHeight="1">
      <c r="A36" s="49" t="s">
        <v>179</v>
      </c>
      <c r="B36" s="50" t="s">
        <v>84</v>
      </c>
      <c r="C36" s="110">
        <v>400</v>
      </c>
      <c r="D36" s="106"/>
      <c r="E36" s="52">
        <f>E38+E39+E40+E41</f>
        <v>0</v>
      </c>
      <c r="F36" s="52" t="s">
        <v>3</v>
      </c>
      <c r="G36" s="52" t="s">
        <v>3</v>
      </c>
      <c r="H36" s="52" t="s">
        <v>3</v>
      </c>
      <c r="I36" s="52">
        <f>I38+I39+I40+I41</f>
        <v>0</v>
      </c>
      <c r="J36" s="52" t="s">
        <v>3</v>
      </c>
      <c r="K36" s="52" t="s">
        <v>3</v>
      </c>
      <c r="L36" s="52" t="s">
        <v>3</v>
      </c>
      <c r="M36" s="52" t="s">
        <v>3</v>
      </c>
      <c r="N36" s="52" t="s">
        <v>3</v>
      </c>
      <c r="O36" s="52" t="s">
        <v>3</v>
      </c>
      <c r="P36" s="52" t="s">
        <v>3</v>
      </c>
      <c r="Q36" s="52" t="s">
        <v>3</v>
      </c>
      <c r="R36" s="391"/>
      <c r="S36" s="391"/>
      <c r="T36" s="391"/>
    </row>
    <row r="37" spans="1:20" s="389" customFormat="1" ht="12.75" customHeight="1" hidden="1">
      <c r="A37" s="16" t="s">
        <v>1</v>
      </c>
      <c r="B37" s="45"/>
      <c r="C37" s="101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91"/>
      <c r="S37" s="391"/>
      <c r="T37" s="391"/>
    </row>
    <row r="38" spans="1:20" s="389" customFormat="1" ht="13.5" customHeight="1" hidden="1">
      <c r="A38" s="8" t="s">
        <v>12</v>
      </c>
      <c r="B38" s="11" t="s">
        <v>125</v>
      </c>
      <c r="C38" s="107"/>
      <c r="D38" s="85">
        <v>410</v>
      </c>
      <c r="E38" s="47">
        <f>I38</f>
        <v>0</v>
      </c>
      <c r="F38" s="47" t="str">
        <f>H38</f>
        <v>Х</v>
      </c>
      <c r="G38" s="47" t="s">
        <v>3</v>
      </c>
      <c r="H38" s="47" t="s">
        <v>3</v>
      </c>
      <c r="I38" s="54"/>
      <c r="J38" s="47" t="s">
        <v>3</v>
      </c>
      <c r="K38" s="47" t="s">
        <v>3</v>
      </c>
      <c r="L38" s="47" t="s">
        <v>3</v>
      </c>
      <c r="M38" s="47" t="s">
        <v>3</v>
      </c>
      <c r="N38" s="47" t="s">
        <v>3</v>
      </c>
      <c r="O38" s="47" t="s">
        <v>3</v>
      </c>
      <c r="P38" s="47" t="s">
        <v>3</v>
      </c>
      <c r="Q38" s="47" t="s">
        <v>3</v>
      </c>
      <c r="R38" s="391"/>
      <c r="S38" s="391"/>
      <c r="T38" s="391"/>
    </row>
    <row r="39" spans="1:20" s="389" customFormat="1" ht="15" customHeight="1" hidden="1">
      <c r="A39" s="8" t="s">
        <v>9</v>
      </c>
      <c r="B39" s="11" t="s">
        <v>126</v>
      </c>
      <c r="C39" s="107"/>
      <c r="D39" s="85">
        <v>420</v>
      </c>
      <c r="E39" s="47">
        <f>I39</f>
        <v>0</v>
      </c>
      <c r="F39" s="47" t="str">
        <f>H39</f>
        <v>Х</v>
      </c>
      <c r="G39" s="47" t="s">
        <v>3</v>
      </c>
      <c r="H39" s="47" t="s">
        <v>3</v>
      </c>
      <c r="I39" s="54"/>
      <c r="J39" s="47" t="s">
        <v>3</v>
      </c>
      <c r="K39" s="47" t="s">
        <v>3</v>
      </c>
      <c r="L39" s="47" t="s">
        <v>3</v>
      </c>
      <c r="M39" s="47" t="s">
        <v>3</v>
      </c>
      <c r="N39" s="47" t="s">
        <v>3</v>
      </c>
      <c r="O39" s="47" t="s">
        <v>3</v>
      </c>
      <c r="P39" s="47" t="s">
        <v>3</v>
      </c>
      <c r="Q39" s="47" t="s">
        <v>3</v>
      </c>
      <c r="R39" s="391"/>
      <c r="S39" s="391"/>
      <c r="T39" s="391"/>
    </row>
    <row r="40" spans="1:20" s="389" customFormat="1" ht="12.75" customHeight="1" hidden="1">
      <c r="A40" s="8" t="s">
        <v>10</v>
      </c>
      <c r="B40" s="11" t="s">
        <v>127</v>
      </c>
      <c r="C40" s="107"/>
      <c r="D40" s="85">
        <v>430</v>
      </c>
      <c r="E40" s="47">
        <f>I40</f>
        <v>0</v>
      </c>
      <c r="F40" s="47" t="str">
        <f>H40</f>
        <v>Х</v>
      </c>
      <c r="G40" s="47" t="s">
        <v>3</v>
      </c>
      <c r="H40" s="47" t="s">
        <v>3</v>
      </c>
      <c r="I40" s="54"/>
      <c r="J40" s="47" t="s">
        <v>3</v>
      </c>
      <c r="K40" s="47" t="s">
        <v>3</v>
      </c>
      <c r="L40" s="47" t="s">
        <v>3</v>
      </c>
      <c r="M40" s="47" t="s">
        <v>3</v>
      </c>
      <c r="N40" s="47" t="s">
        <v>3</v>
      </c>
      <c r="O40" s="47" t="s">
        <v>3</v>
      </c>
      <c r="P40" s="47" t="s">
        <v>3</v>
      </c>
      <c r="Q40" s="47" t="s">
        <v>3</v>
      </c>
      <c r="R40" s="391"/>
      <c r="S40" s="391"/>
      <c r="T40" s="391"/>
    </row>
    <row r="41" spans="1:20" s="389" customFormat="1" ht="12.75" customHeight="1" hidden="1">
      <c r="A41" s="8" t="s">
        <v>11</v>
      </c>
      <c r="B41" s="11" t="s">
        <v>128</v>
      </c>
      <c r="C41" s="107"/>
      <c r="D41" s="85">
        <v>440</v>
      </c>
      <c r="E41" s="47">
        <f>I41</f>
        <v>0</v>
      </c>
      <c r="F41" s="47" t="str">
        <f>H41</f>
        <v>Х</v>
      </c>
      <c r="G41" s="47" t="s">
        <v>3</v>
      </c>
      <c r="H41" s="47" t="s">
        <v>3</v>
      </c>
      <c r="I41" s="47">
        <f>I43+I44</f>
        <v>0</v>
      </c>
      <c r="J41" s="47" t="s">
        <v>3</v>
      </c>
      <c r="K41" s="47" t="s">
        <v>3</v>
      </c>
      <c r="L41" s="47" t="s">
        <v>3</v>
      </c>
      <c r="M41" s="47" t="s">
        <v>3</v>
      </c>
      <c r="N41" s="47" t="s">
        <v>3</v>
      </c>
      <c r="O41" s="47" t="s">
        <v>3</v>
      </c>
      <c r="P41" s="47" t="s">
        <v>3</v>
      </c>
      <c r="Q41" s="47" t="s">
        <v>3</v>
      </c>
      <c r="R41" s="391"/>
      <c r="S41" s="391"/>
      <c r="T41" s="391"/>
    </row>
    <row r="42" spans="1:20" ht="14.25" hidden="1">
      <c r="A42" s="81" t="s">
        <v>181</v>
      </c>
      <c r="B42" s="82"/>
      <c r="C42" s="497"/>
      <c r="D42" s="49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397"/>
      <c r="S42" s="397"/>
      <c r="T42" s="397"/>
    </row>
    <row r="43" spans="1:20" ht="27" customHeight="1" hidden="1">
      <c r="A43" s="83" t="s">
        <v>182</v>
      </c>
      <c r="B43" s="109" t="s">
        <v>129</v>
      </c>
      <c r="C43" s="108"/>
      <c r="D43" s="88">
        <v>446</v>
      </c>
      <c r="E43" s="47">
        <f>I43</f>
        <v>0</v>
      </c>
      <c r="F43" s="47" t="str">
        <f>H43</f>
        <v>Х</v>
      </c>
      <c r="G43" s="47" t="s">
        <v>3</v>
      </c>
      <c r="H43" s="47" t="s">
        <v>3</v>
      </c>
      <c r="I43" s="54"/>
      <c r="J43" s="47" t="s">
        <v>3</v>
      </c>
      <c r="K43" s="47" t="s">
        <v>3</v>
      </c>
      <c r="L43" s="47" t="s">
        <v>3</v>
      </c>
      <c r="M43" s="47" t="s">
        <v>3</v>
      </c>
      <c r="N43" s="47" t="s">
        <v>3</v>
      </c>
      <c r="O43" s="47" t="s">
        <v>3</v>
      </c>
      <c r="P43" s="47" t="s">
        <v>3</v>
      </c>
      <c r="Q43" s="47" t="s">
        <v>3</v>
      </c>
      <c r="R43" s="397"/>
      <c r="S43" s="397"/>
      <c r="T43" s="397"/>
    </row>
    <row r="44" spans="1:20" s="389" customFormat="1" ht="25.5" customHeight="1" hidden="1">
      <c r="A44" s="83" t="s">
        <v>183</v>
      </c>
      <c r="B44" s="109" t="s">
        <v>130</v>
      </c>
      <c r="C44" s="108"/>
      <c r="D44" s="88">
        <v>449</v>
      </c>
      <c r="E44" s="47">
        <f>I44</f>
        <v>0</v>
      </c>
      <c r="F44" s="47" t="str">
        <f>H44</f>
        <v>Х</v>
      </c>
      <c r="G44" s="47" t="s">
        <v>3</v>
      </c>
      <c r="H44" s="47" t="s">
        <v>3</v>
      </c>
      <c r="I44" s="54"/>
      <c r="J44" s="47" t="s">
        <v>3</v>
      </c>
      <c r="K44" s="47" t="s">
        <v>3</v>
      </c>
      <c r="L44" s="47" t="s">
        <v>3</v>
      </c>
      <c r="M44" s="47" t="s">
        <v>3</v>
      </c>
      <c r="N44" s="47" t="s">
        <v>3</v>
      </c>
      <c r="O44" s="47" t="s">
        <v>3</v>
      </c>
      <c r="P44" s="47" t="s">
        <v>3</v>
      </c>
      <c r="Q44" s="47" t="s">
        <v>3</v>
      </c>
      <c r="R44" s="391"/>
      <c r="S44" s="391"/>
      <c r="T44" s="391"/>
    </row>
    <row r="45" spans="1:20" s="389" customFormat="1" ht="15" customHeight="1">
      <c r="A45" s="112" t="s">
        <v>505</v>
      </c>
      <c r="B45" s="12" t="s">
        <v>85</v>
      </c>
      <c r="C45" s="122" t="s">
        <v>3</v>
      </c>
      <c r="D45" s="111"/>
      <c r="E45" s="52">
        <f>E46+E47</f>
        <v>0</v>
      </c>
      <c r="F45" s="52" t="s">
        <v>3</v>
      </c>
      <c r="G45" s="52" t="s">
        <v>3</v>
      </c>
      <c r="H45" s="52">
        <f>H46+H47</f>
        <v>0</v>
      </c>
      <c r="I45" s="52">
        <f>I46+I47</f>
        <v>0</v>
      </c>
      <c r="J45" s="52" t="s">
        <v>3</v>
      </c>
      <c r="K45" s="52" t="s">
        <v>3</v>
      </c>
      <c r="L45" s="52" t="s">
        <v>3</v>
      </c>
      <c r="M45" s="52" t="s">
        <v>3</v>
      </c>
      <c r="N45" s="52" t="s">
        <v>3</v>
      </c>
      <c r="O45" s="52" t="s">
        <v>3</v>
      </c>
      <c r="P45" s="52" t="s">
        <v>3</v>
      </c>
      <c r="Q45" s="52" t="s">
        <v>3</v>
      </c>
      <c r="R45" s="391"/>
      <c r="S45" s="391"/>
      <c r="T45" s="391"/>
    </row>
    <row r="46" spans="1:20" s="389" customFormat="1" ht="34.5" hidden="1">
      <c r="A46" s="16" t="s">
        <v>180</v>
      </c>
      <c r="B46" s="78" t="s">
        <v>86</v>
      </c>
      <c r="C46" s="120">
        <v>510</v>
      </c>
      <c r="D46" s="60"/>
      <c r="E46" s="47">
        <f>I46+H46</f>
        <v>0</v>
      </c>
      <c r="F46" s="47">
        <f>H46</f>
        <v>0</v>
      </c>
      <c r="G46" s="47" t="s">
        <v>3</v>
      </c>
      <c r="H46" s="54"/>
      <c r="I46" s="54"/>
      <c r="J46" s="47" t="s">
        <v>3</v>
      </c>
      <c r="K46" s="47" t="s">
        <v>3</v>
      </c>
      <c r="L46" s="47" t="s">
        <v>3</v>
      </c>
      <c r="M46" s="47" t="s">
        <v>3</v>
      </c>
      <c r="N46" s="47" t="s">
        <v>3</v>
      </c>
      <c r="O46" s="47" t="s">
        <v>3</v>
      </c>
      <c r="P46" s="47" t="s">
        <v>3</v>
      </c>
      <c r="Q46" s="47" t="s">
        <v>3</v>
      </c>
      <c r="R46" s="391"/>
      <c r="S46" s="391"/>
      <c r="T46" s="391"/>
    </row>
    <row r="47" spans="1:20" s="389" customFormat="1" ht="12.75" hidden="1">
      <c r="A47" s="16"/>
      <c r="B47" s="78"/>
      <c r="C47" s="120"/>
      <c r="D47" s="60"/>
      <c r="E47" s="47"/>
      <c r="F47" s="47"/>
      <c r="G47" s="47"/>
      <c r="H47" s="54"/>
      <c r="I47" s="54"/>
      <c r="J47" s="47"/>
      <c r="K47" s="47" t="s">
        <v>3</v>
      </c>
      <c r="L47" s="47" t="s">
        <v>3</v>
      </c>
      <c r="M47" s="47" t="s">
        <v>3</v>
      </c>
      <c r="N47" s="47" t="s">
        <v>3</v>
      </c>
      <c r="O47" s="47" t="s">
        <v>3</v>
      </c>
      <c r="P47" s="47"/>
      <c r="Q47" s="47"/>
      <c r="R47" s="391"/>
      <c r="S47" s="391"/>
      <c r="T47" s="391"/>
    </row>
    <row r="48" spans="1:20" s="389" customFormat="1" ht="16.5" customHeight="1">
      <c r="A48" s="41" t="s">
        <v>131</v>
      </c>
      <c r="B48" s="42" t="s">
        <v>87</v>
      </c>
      <c r="C48" s="548" t="s">
        <v>3</v>
      </c>
      <c r="D48" s="549"/>
      <c r="E48" s="44">
        <f>F48+I48+J48</f>
        <v>31104300</v>
      </c>
      <c r="F48" s="44">
        <f>G48+H48</f>
        <v>30878800</v>
      </c>
      <c r="G48" s="44">
        <f>G49+G97+G100+G106+G70+G80</f>
        <v>0</v>
      </c>
      <c r="H48" s="44">
        <f>H49+H97+H100+H106+H70+H80</f>
        <v>30878800</v>
      </c>
      <c r="I48" s="44">
        <f>I49+I97+I100+I106+I70+I80</f>
        <v>225500</v>
      </c>
      <c r="J48" s="44">
        <f>J49+J100+J106+J70+J80</f>
        <v>0</v>
      </c>
      <c r="K48" s="44">
        <f aca="true" t="shared" si="4" ref="K48:Q48">K49+K100+K106+K70+K80</f>
        <v>0</v>
      </c>
      <c r="L48" s="44">
        <f t="shared" si="4"/>
        <v>0</v>
      </c>
      <c r="M48" s="44">
        <f t="shared" si="4"/>
        <v>0</v>
      </c>
      <c r="N48" s="44">
        <f t="shared" si="4"/>
        <v>0</v>
      </c>
      <c r="O48" s="44">
        <f t="shared" si="4"/>
        <v>0</v>
      </c>
      <c r="P48" s="44">
        <f t="shared" si="4"/>
        <v>0</v>
      </c>
      <c r="Q48" s="44">
        <f t="shared" si="4"/>
        <v>0</v>
      </c>
      <c r="R48" s="391"/>
      <c r="S48" s="391"/>
      <c r="T48" s="391"/>
    </row>
    <row r="49" spans="1:20" s="389" customFormat="1" ht="26.25" customHeight="1">
      <c r="A49" s="49" t="s">
        <v>187</v>
      </c>
      <c r="B49" s="57" t="s">
        <v>88</v>
      </c>
      <c r="C49" s="51">
        <v>110</v>
      </c>
      <c r="D49" s="58" t="s">
        <v>3</v>
      </c>
      <c r="E49" s="52">
        <f aca="true" t="shared" si="5" ref="E49:Q49">E50+E55</f>
        <v>26190300</v>
      </c>
      <c r="F49" s="52">
        <f t="shared" si="5"/>
        <v>26169300</v>
      </c>
      <c r="G49" s="52">
        <f t="shared" si="5"/>
        <v>0</v>
      </c>
      <c r="H49" s="52">
        <f t="shared" si="5"/>
        <v>26169300</v>
      </c>
      <c r="I49" s="52">
        <f t="shared" si="5"/>
        <v>21000</v>
      </c>
      <c r="J49" s="52">
        <f t="shared" si="5"/>
        <v>0</v>
      </c>
      <c r="K49" s="52">
        <f t="shared" si="5"/>
        <v>0</v>
      </c>
      <c r="L49" s="52">
        <f t="shared" si="5"/>
        <v>0</v>
      </c>
      <c r="M49" s="52">
        <f t="shared" si="5"/>
        <v>0</v>
      </c>
      <c r="N49" s="52">
        <f t="shared" si="5"/>
        <v>0</v>
      </c>
      <c r="O49" s="52">
        <f t="shared" si="5"/>
        <v>0</v>
      </c>
      <c r="P49" s="52">
        <f t="shared" si="5"/>
        <v>0</v>
      </c>
      <c r="Q49" s="52">
        <f t="shared" si="5"/>
        <v>0</v>
      </c>
      <c r="R49" s="391"/>
      <c r="S49" s="391"/>
      <c r="T49" s="391"/>
    </row>
    <row r="50" spans="1:20" s="389" customFormat="1" ht="49.5" customHeight="1">
      <c r="A50" s="16" t="s">
        <v>188</v>
      </c>
      <c r="B50" s="59" t="s">
        <v>132</v>
      </c>
      <c r="C50" s="60" t="s">
        <v>44</v>
      </c>
      <c r="D50" s="60" t="s">
        <v>3</v>
      </c>
      <c r="E50" s="61">
        <f>F50+I50+J50</f>
        <v>26083800</v>
      </c>
      <c r="F50" s="61">
        <f>G50+H50</f>
        <v>26083800</v>
      </c>
      <c r="G50" s="61">
        <f>G51+G63</f>
        <v>0</v>
      </c>
      <c r="H50" s="61">
        <f>H51+H63</f>
        <v>26083800</v>
      </c>
      <c r="I50" s="61">
        <f>I51+I63</f>
        <v>0</v>
      </c>
      <c r="J50" s="61">
        <f>K50+L50+M50+N50+O50+P50+Q50</f>
        <v>0</v>
      </c>
      <c r="K50" s="61">
        <f aca="true" t="shared" si="6" ref="K50:Q50">K51+K63</f>
        <v>0</v>
      </c>
      <c r="L50" s="61">
        <f t="shared" si="6"/>
        <v>0</v>
      </c>
      <c r="M50" s="61">
        <f t="shared" si="6"/>
        <v>0</v>
      </c>
      <c r="N50" s="61">
        <f t="shared" si="6"/>
        <v>0</v>
      </c>
      <c r="O50" s="61">
        <f t="shared" si="6"/>
        <v>0</v>
      </c>
      <c r="P50" s="61">
        <f t="shared" si="6"/>
        <v>0</v>
      </c>
      <c r="Q50" s="61">
        <f t="shared" si="6"/>
        <v>0</v>
      </c>
      <c r="R50" s="391"/>
      <c r="S50" s="391"/>
      <c r="T50" s="391"/>
    </row>
    <row r="51" spans="1:20" s="389" customFormat="1" ht="22.5">
      <c r="A51" s="115" t="s">
        <v>557</v>
      </c>
      <c r="B51" s="113" t="s">
        <v>89</v>
      </c>
      <c r="C51" s="114">
        <v>111</v>
      </c>
      <c r="D51" s="114" t="s">
        <v>3</v>
      </c>
      <c r="E51" s="65">
        <f aca="true" t="shared" si="7" ref="E51:Q51">E53+E54</f>
        <v>20047167.93</v>
      </c>
      <c r="F51" s="65">
        <f t="shared" si="7"/>
        <v>20047167.93</v>
      </c>
      <c r="G51" s="65">
        <f t="shared" si="7"/>
        <v>0</v>
      </c>
      <c r="H51" s="65">
        <f t="shared" si="7"/>
        <v>20047167.93</v>
      </c>
      <c r="I51" s="65">
        <f t="shared" si="7"/>
        <v>0</v>
      </c>
      <c r="J51" s="65">
        <f t="shared" si="7"/>
        <v>0</v>
      </c>
      <c r="K51" s="65">
        <f t="shared" si="7"/>
        <v>0</v>
      </c>
      <c r="L51" s="65">
        <f>L53+L54</f>
        <v>0</v>
      </c>
      <c r="M51" s="65">
        <f>M53+M54</f>
        <v>0</v>
      </c>
      <c r="N51" s="65">
        <f>N53+N54</f>
        <v>0</v>
      </c>
      <c r="O51" s="65">
        <f>O53+O54</f>
        <v>0</v>
      </c>
      <c r="P51" s="65">
        <f t="shared" si="7"/>
        <v>0</v>
      </c>
      <c r="Q51" s="65">
        <f t="shared" si="7"/>
        <v>0</v>
      </c>
      <c r="R51" s="391"/>
      <c r="S51" s="391"/>
      <c r="T51" s="391"/>
    </row>
    <row r="52" spans="1:20" s="389" customFormat="1" ht="12.75" customHeight="1">
      <c r="A52" s="16" t="s">
        <v>1</v>
      </c>
      <c r="B52" s="59"/>
      <c r="C52" s="60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391"/>
      <c r="S52" s="391"/>
      <c r="T52" s="391"/>
    </row>
    <row r="53" spans="1:20" s="389" customFormat="1" ht="14.25" customHeight="1">
      <c r="A53" s="36" t="s">
        <v>185</v>
      </c>
      <c r="B53" s="66" t="s">
        <v>133</v>
      </c>
      <c r="C53" s="37">
        <v>111</v>
      </c>
      <c r="D53" s="37">
        <v>211</v>
      </c>
      <c r="E53" s="47">
        <f>F53+I53+J53</f>
        <v>19988847.93</v>
      </c>
      <c r="F53" s="47">
        <f>G53+H53</f>
        <v>19988847.93</v>
      </c>
      <c r="G53" s="54"/>
      <c r="H53" s="54">
        <v>19988847.93</v>
      </c>
      <c r="I53" s="54"/>
      <c r="J53" s="61">
        <f>K53+L53+M53+N53+O53+P53+Q53</f>
        <v>0</v>
      </c>
      <c r="K53" s="67"/>
      <c r="L53" s="67"/>
      <c r="M53" s="67"/>
      <c r="N53" s="67"/>
      <c r="O53" s="67"/>
      <c r="P53" s="67"/>
      <c r="Q53" s="67"/>
      <c r="R53" s="391"/>
      <c r="S53" s="391"/>
      <c r="T53" s="391"/>
    </row>
    <row r="54" spans="1:20" s="389" customFormat="1" ht="25.5" customHeight="1">
      <c r="A54" s="36" t="s">
        <v>186</v>
      </c>
      <c r="B54" s="66" t="s">
        <v>134</v>
      </c>
      <c r="C54" s="37">
        <v>111</v>
      </c>
      <c r="D54" s="37">
        <v>266</v>
      </c>
      <c r="E54" s="47">
        <f>F54+I54+J54</f>
        <v>58320</v>
      </c>
      <c r="F54" s="47">
        <f>G54+H54</f>
        <v>58320</v>
      </c>
      <c r="G54" s="54"/>
      <c r="H54" s="54">
        <v>58320</v>
      </c>
      <c r="I54" s="54"/>
      <c r="J54" s="61">
        <f>K54+L54+M54+N54+O54+P54+Q54</f>
        <v>0</v>
      </c>
      <c r="K54" s="67"/>
      <c r="L54" s="67"/>
      <c r="M54" s="67"/>
      <c r="N54" s="67"/>
      <c r="O54" s="67"/>
      <c r="P54" s="67"/>
      <c r="Q54" s="67"/>
      <c r="R54" s="391"/>
      <c r="S54" s="391"/>
      <c r="T54" s="391"/>
    </row>
    <row r="55" spans="1:20" s="389" customFormat="1" ht="22.5" customHeight="1">
      <c r="A55" s="62" t="s">
        <v>189</v>
      </c>
      <c r="B55" s="63" t="s">
        <v>90</v>
      </c>
      <c r="C55" s="64">
        <v>112</v>
      </c>
      <c r="D55" s="64" t="s">
        <v>3</v>
      </c>
      <c r="E55" s="65">
        <f>F55+I55+J55</f>
        <v>106500</v>
      </c>
      <c r="F55" s="65">
        <f>F57+F58+F59+F60+F61+F62</f>
        <v>85500</v>
      </c>
      <c r="G55" s="65">
        <f>G57+G58+G59+G60+G61+G62</f>
        <v>0</v>
      </c>
      <c r="H55" s="65">
        <f>H57+H58+H59+H60+H61+H62</f>
        <v>85500</v>
      </c>
      <c r="I55" s="65">
        <f>I57+I58+I59+I60+I61+I62</f>
        <v>21000</v>
      </c>
      <c r="J55" s="65">
        <f>J57+J58+J59+J60+J61+J62</f>
        <v>0</v>
      </c>
      <c r="K55" s="65">
        <f aca="true" t="shared" si="8" ref="K55:Q55">K57+K58+K60+K61+K62</f>
        <v>0</v>
      </c>
      <c r="L55" s="65">
        <f t="shared" si="8"/>
        <v>0</v>
      </c>
      <c r="M55" s="65">
        <f t="shared" si="8"/>
        <v>0</v>
      </c>
      <c r="N55" s="65">
        <f t="shared" si="8"/>
        <v>0</v>
      </c>
      <c r="O55" s="65">
        <f t="shared" si="8"/>
        <v>0</v>
      </c>
      <c r="P55" s="65">
        <f t="shared" si="8"/>
        <v>0</v>
      </c>
      <c r="Q55" s="65">
        <f t="shared" si="8"/>
        <v>0</v>
      </c>
      <c r="R55" s="391"/>
      <c r="S55" s="391"/>
      <c r="T55" s="391"/>
    </row>
    <row r="56" spans="1:20" s="389" customFormat="1" ht="12.75">
      <c r="A56" s="36" t="s">
        <v>1</v>
      </c>
      <c r="B56" s="66"/>
      <c r="C56" s="37"/>
      <c r="D56" s="37"/>
      <c r="E56" s="47"/>
      <c r="F56" s="47"/>
      <c r="G56" s="47"/>
      <c r="H56" s="47"/>
      <c r="I56" s="47"/>
      <c r="J56" s="47"/>
      <c r="K56" s="68"/>
      <c r="L56" s="68"/>
      <c r="M56" s="68"/>
      <c r="N56" s="68"/>
      <c r="O56" s="68"/>
      <c r="P56" s="68"/>
      <c r="Q56" s="68"/>
      <c r="R56" s="391"/>
      <c r="S56" s="391"/>
      <c r="T56" s="391"/>
    </row>
    <row r="57" spans="1:20" s="389" customFormat="1" ht="22.5">
      <c r="A57" s="36" t="s">
        <v>193</v>
      </c>
      <c r="B57" s="66" t="s">
        <v>135</v>
      </c>
      <c r="C57" s="37">
        <v>112</v>
      </c>
      <c r="D57" s="37">
        <v>212</v>
      </c>
      <c r="E57" s="47">
        <f aca="true" t="shared" si="9" ref="E57:E63">F57+I57+J57</f>
        <v>21000</v>
      </c>
      <c r="F57" s="47">
        <f aca="true" t="shared" si="10" ref="F57:F63">G57+H57</f>
        <v>0</v>
      </c>
      <c r="G57" s="54"/>
      <c r="H57" s="54"/>
      <c r="I57" s="54">
        <v>21000</v>
      </c>
      <c r="J57" s="61">
        <f aca="true" t="shared" si="11" ref="J57:J62">K57+L57+M57+N57+O57+P57+Q57</f>
        <v>0</v>
      </c>
      <c r="K57" s="67"/>
      <c r="L57" s="67"/>
      <c r="M57" s="67"/>
      <c r="N57" s="67"/>
      <c r="O57" s="67"/>
      <c r="P57" s="67"/>
      <c r="Q57" s="67"/>
      <c r="R57" s="391"/>
      <c r="S57" s="391"/>
      <c r="T57" s="391"/>
    </row>
    <row r="58" spans="1:20" s="389" customFormat="1" ht="25.5" customHeight="1" hidden="1">
      <c r="A58" s="16" t="s">
        <v>194</v>
      </c>
      <c r="B58" s="66" t="s">
        <v>136</v>
      </c>
      <c r="C58" s="37">
        <v>112</v>
      </c>
      <c r="D58" s="37">
        <v>214</v>
      </c>
      <c r="E58" s="47">
        <f t="shared" si="9"/>
        <v>0</v>
      </c>
      <c r="F58" s="47">
        <f t="shared" si="10"/>
        <v>0</v>
      </c>
      <c r="G58" s="54"/>
      <c r="H58" s="54"/>
      <c r="I58" s="54"/>
      <c r="J58" s="61">
        <f t="shared" si="11"/>
        <v>0</v>
      </c>
      <c r="K58" s="67"/>
      <c r="L58" s="67"/>
      <c r="M58" s="67"/>
      <c r="N58" s="67"/>
      <c r="O58" s="67"/>
      <c r="P58" s="67"/>
      <c r="Q58" s="67"/>
      <c r="R58" s="391"/>
      <c r="S58" s="391"/>
      <c r="T58" s="391"/>
    </row>
    <row r="59" spans="1:20" s="389" customFormat="1" ht="15" customHeight="1" hidden="1">
      <c r="A59" s="286" t="s">
        <v>639</v>
      </c>
      <c r="B59" s="287" t="s">
        <v>137</v>
      </c>
      <c r="C59" s="121">
        <v>112</v>
      </c>
      <c r="D59" s="121">
        <v>221</v>
      </c>
      <c r="E59" s="47">
        <f t="shared" si="9"/>
        <v>0</v>
      </c>
      <c r="F59" s="47">
        <f t="shared" si="10"/>
        <v>0</v>
      </c>
      <c r="G59" s="54"/>
      <c r="H59" s="54"/>
      <c r="I59" s="54"/>
      <c r="J59" s="61">
        <f t="shared" si="11"/>
        <v>0</v>
      </c>
      <c r="K59" s="67"/>
      <c r="L59" s="67"/>
      <c r="M59" s="67"/>
      <c r="N59" s="67"/>
      <c r="O59" s="67"/>
      <c r="P59" s="67"/>
      <c r="Q59" s="67"/>
      <c r="R59" s="391"/>
      <c r="S59" s="391"/>
      <c r="T59" s="391"/>
    </row>
    <row r="60" spans="1:20" s="389" customFormat="1" ht="15.75" customHeight="1" hidden="1">
      <c r="A60" s="36" t="s">
        <v>195</v>
      </c>
      <c r="B60" s="66" t="s">
        <v>190</v>
      </c>
      <c r="C60" s="37">
        <v>112</v>
      </c>
      <c r="D60" s="37">
        <v>222</v>
      </c>
      <c r="E60" s="47">
        <f t="shared" si="9"/>
        <v>0</v>
      </c>
      <c r="F60" s="47">
        <f t="shared" si="10"/>
        <v>0</v>
      </c>
      <c r="G60" s="54"/>
      <c r="H60" s="54"/>
      <c r="I60" s="54"/>
      <c r="J60" s="61">
        <f t="shared" si="11"/>
        <v>0</v>
      </c>
      <c r="K60" s="67"/>
      <c r="L60" s="67"/>
      <c r="M60" s="67"/>
      <c r="N60" s="67"/>
      <c r="O60" s="67"/>
      <c r="P60" s="67"/>
      <c r="Q60" s="67"/>
      <c r="R60" s="391"/>
      <c r="S60" s="391"/>
      <c r="T60" s="391"/>
    </row>
    <row r="61" spans="1:20" s="389" customFormat="1" ht="15" customHeight="1">
      <c r="A61" s="36" t="s">
        <v>196</v>
      </c>
      <c r="B61" s="66" t="s">
        <v>191</v>
      </c>
      <c r="C61" s="37">
        <v>112</v>
      </c>
      <c r="D61" s="40">
        <v>226</v>
      </c>
      <c r="E61" s="47">
        <f t="shared" si="9"/>
        <v>85500</v>
      </c>
      <c r="F61" s="47">
        <f t="shared" si="10"/>
        <v>85500</v>
      </c>
      <c r="G61" s="54"/>
      <c r="H61" s="54">
        <v>85500</v>
      </c>
      <c r="I61" s="54"/>
      <c r="J61" s="61">
        <f t="shared" si="11"/>
        <v>0</v>
      </c>
      <c r="K61" s="67"/>
      <c r="L61" s="67"/>
      <c r="M61" s="67"/>
      <c r="N61" s="67"/>
      <c r="O61" s="67"/>
      <c r="P61" s="67"/>
      <c r="Q61" s="67"/>
      <c r="R61" s="391"/>
      <c r="S61" s="391"/>
      <c r="T61" s="391"/>
    </row>
    <row r="62" spans="1:20" s="389" customFormat="1" ht="27.75" customHeight="1">
      <c r="A62" s="36" t="s">
        <v>186</v>
      </c>
      <c r="B62" s="66" t="s">
        <v>638</v>
      </c>
      <c r="C62" s="37">
        <v>112</v>
      </c>
      <c r="D62" s="40">
        <v>266</v>
      </c>
      <c r="E62" s="47">
        <f t="shared" si="9"/>
        <v>0</v>
      </c>
      <c r="F62" s="47">
        <f t="shared" si="10"/>
        <v>0</v>
      </c>
      <c r="G62" s="54"/>
      <c r="H62" s="54"/>
      <c r="I62" s="54"/>
      <c r="J62" s="61">
        <f t="shared" si="11"/>
        <v>0</v>
      </c>
      <c r="K62" s="67"/>
      <c r="L62" s="67"/>
      <c r="M62" s="67"/>
      <c r="N62" s="67"/>
      <c r="O62" s="67"/>
      <c r="P62" s="67"/>
      <c r="Q62" s="67"/>
      <c r="R62" s="391"/>
      <c r="S62" s="391"/>
      <c r="T62" s="391"/>
    </row>
    <row r="63" spans="1:20" s="389" customFormat="1" ht="45.75" customHeight="1">
      <c r="A63" s="62" t="s">
        <v>192</v>
      </c>
      <c r="B63" s="63" t="s">
        <v>90</v>
      </c>
      <c r="C63" s="64">
        <v>119</v>
      </c>
      <c r="D63" s="64" t="s">
        <v>3</v>
      </c>
      <c r="E63" s="65">
        <f t="shared" si="9"/>
        <v>6036632.07</v>
      </c>
      <c r="F63" s="65">
        <f t="shared" si="10"/>
        <v>6036632.07</v>
      </c>
      <c r="G63" s="65">
        <f>G65+G66+G67+G68+G69</f>
        <v>0</v>
      </c>
      <c r="H63" s="65">
        <f aca="true" t="shared" si="12" ref="H63:O63">H65+H66+H67+H68+H69</f>
        <v>6036632.07</v>
      </c>
      <c r="I63" s="65">
        <f t="shared" si="12"/>
        <v>0</v>
      </c>
      <c r="J63" s="65">
        <f>K63+L63+M63+N63+Q63</f>
        <v>0</v>
      </c>
      <c r="K63" s="65">
        <f t="shared" si="12"/>
        <v>0</v>
      </c>
      <c r="L63" s="65">
        <f t="shared" si="12"/>
        <v>0</v>
      </c>
      <c r="M63" s="65">
        <f t="shared" si="12"/>
        <v>0</v>
      </c>
      <c r="N63" s="65">
        <f t="shared" si="12"/>
        <v>0</v>
      </c>
      <c r="O63" s="65">
        <f t="shared" si="12"/>
        <v>0</v>
      </c>
      <c r="P63" s="65">
        <f>P65+P66+P68</f>
        <v>0</v>
      </c>
      <c r="Q63" s="65">
        <f>Q65+Q66+Q68</f>
        <v>0</v>
      </c>
      <c r="R63" s="391"/>
      <c r="S63" s="391"/>
      <c r="T63" s="391"/>
    </row>
    <row r="64" spans="1:20" s="396" customFormat="1" ht="12.75">
      <c r="A64" s="16" t="s">
        <v>213</v>
      </c>
      <c r="B64" s="59"/>
      <c r="C64" s="60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395"/>
      <c r="S64" s="395"/>
      <c r="T64" s="395"/>
    </row>
    <row r="65" spans="1:20" s="389" customFormat="1" ht="15.75" customHeight="1">
      <c r="A65" s="73" t="s">
        <v>197</v>
      </c>
      <c r="B65" s="74" t="s">
        <v>135</v>
      </c>
      <c r="C65" s="40">
        <v>119</v>
      </c>
      <c r="D65" s="40">
        <v>213</v>
      </c>
      <c r="E65" s="47">
        <f aca="true" t="shared" si="13" ref="E65:E70">F65+I65+J65</f>
        <v>6036632.07</v>
      </c>
      <c r="F65" s="47">
        <f>G65+H65</f>
        <v>6036632.07</v>
      </c>
      <c r="G65" s="54"/>
      <c r="H65" s="54">
        <v>6036632.07</v>
      </c>
      <c r="I65" s="54"/>
      <c r="J65" s="61">
        <f>K65+L65+M65+N65+O65+P65+Q65</f>
        <v>0</v>
      </c>
      <c r="K65" s="67"/>
      <c r="L65" s="67"/>
      <c r="M65" s="67"/>
      <c r="N65" s="67"/>
      <c r="O65" s="67"/>
      <c r="P65" s="67"/>
      <c r="Q65" s="67"/>
      <c r="R65" s="391"/>
      <c r="S65" s="391"/>
      <c r="T65" s="391"/>
    </row>
    <row r="66" spans="1:20" s="389" customFormat="1" ht="15" customHeight="1" hidden="1">
      <c r="A66" s="73" t="s">
        <v>196</v>
      </c>
      <c r="B66" s="74" t="s">
        <v>136</v>
      </c>
      <c r="C66" s="40">
        <v>119</v>
      </c>
      <c r="D66" s="40">
        <v>226</v>
      </c>
      <c r="E66" s="47">
        <f t="shared" si="13"/>
        <v>0</v>
      </c>
      <c r="F66" s="47">
        <f>G66+H66</f>
        <v>0</v>
      </c>
      <c r="G66" s="54"/>
      <c r="H66" s="54"/>
      <c r="I66" s="54"/>
      <c r="J66" s="61">
        <f>K66+L66+M66+N66+O66+P66+Q66</f>
        <v>0</v>
      </c>
      <c r="K66" s="67"/>
      <c r="L66" s="67"/>
      <c r="M66" s="67"/>
      <c r="N66" s="67"/>
      <c r="O66" s="67"/>
      <c r="P66" s="67"/>
      <c r="Q66" s="67"/>
      <c r="R66" s="391"/>
      <c r="S66" s="391"/>
      <c r="T66" s="391"/>
    </row>
    <row r="67" spans="1:20" s="389" customFormat="1" ht="17.25" customHeight="1" hidden="1">
      <c r="A67" s="73" t="s">
        <v>595</v>
      </c>
      <c r="B67" s="287" t="s">
        <v>137</v>
      </c>
      <c r="C67" s="40">
        <v>119</v>
      </c>
      <c r="D67" s="40">
        <v>310</v>
      </c>
      <c r="E67" s="47">
        <f t="shared" si="13"/>
        <v>0</v>
      </c>
      <c r="F67" s="47">
        <f>G67+H67</f>
        <v>0</v>
      </c>
      <c r="G67" s="54"/>
      <c r="H67" s="54"/>
      <c r="I67" s="54"/>
      <c r="J67" s="61">
        <f>K67+L67+M67+N67+O67+P67+Q67</f>
        <v>0</v>
      </c>
      <c r="K67" s="67"/>
      <c r="L67" s="67"/>
      <c r="M67" s="67"/>
      <c r="N67" s="67"/>
      <c r="O67" s="67"/>
      <c r="P67" s="67"/>
      <c r="Q67" s="67"/>
      <c r="R67" s="391"/>
      <c r="S67" s="391"/>
      <c r="T67" s="391"/>
    </row>
    <row r="68" spans="1:20" s="389" customFormat="1" ht="17.25" customHeight="1" hidden="1">
      <c r="A68" s="36" t="s">
        <v>198</v>
      </c>
      <c r="B68" s="287" t="s">
        <v>190</v>
      </c>
      <c r="C68" s="40">
        <v>119</v>
      </c>
      <c r="D68" s="40">
        <v>345</v>
      </c>
      <c r="E68" s="47">
        <f t="shared" si="13"/>
        <v>0</v>
      </c>
      <c r="F68" s="47">
        <f>G68+H68</f>
        <v>0</v>
      </c>
      <c r="G68" s="54"/>
      <c r="H68" s="54"/>
      <c r="I68" s="54"/>
      <c r="J68" s="61">
        <f>K68+L68+M68+N68+O68+P68+Q68</f>
        <v>0</v>
      </c>
      <c r="K68" s="67"/>
      <c r="L68" s="67"/>
      <c r="M68" s="67"/>
      <c r="N68" s="67"/>
      <c r="O68" s="67"/>
      <c r="P68" s="67"/>
      <c r="Q68" s="67"/>
      <c r="R68" s="391"/>
      <c r="S68" s="391"/>
      <c r="T68" s="391"/>
    </row>
    <row r="69" spans="1:20" s="389" customFormat="1" ht="24.75" customHeight="1" hidden="1">
      <c r="A69" s="36" t="s">
        <v>255</v>
      </c>
      <c r="B69" s="287" t="s">
        <v>191</v>
      </c>
      <c r="C69" s="40">
        <v>119</v>
      </c>
      <c r="D69" s="40">
        <v>346</v>
      </c>
      <c r="E69" s="47">
        <f t="shared" si="13"/>
        <v>0</v>
      </c>
      <c r="F69" s="47">
        <f>G69+H69</f>
        <v>0</v>
      </c>
      <c r="G69" s="54"/>
      <c r="H69" s="54"/>
      <c r="I69" s="54"/>
      <c r="J69" s="61">
        <f>K69+L69+M69+N69+O69+P69+Q69</f>
        <v>0</v>
      </c>
      <c r="K69" s="67"/>
      <c r="L69" s="67"/>
      <c r="M69" s="67"/>
      <c r="N69" s="67"/>
      <c r="O69" s="67"/>
      <c r="P69" s="67"/>
      <c r="Q69" s="67"/>
      <c r="R69" s="391"/>
      <c r="S69" s="391"/>
      <c r="T69" s="391"/>
    </row>
    <row r="70" spans="1:20" s="389" customFormat="1" ht="22.5" customHeight="1">
      <c r="A70" s="49" t="s">
        <v>199</v>
      </c>
      <c r="B70" s="57" t="s">
        <v>91</v>
      </c>
      <c r="C70" s="58">
        <v>300</v>
      </c>
      <c r="D70" s="58" t="s">
        <v>3</v>
      </c>
      <c r="E70" s="52">
        <f t="shared" si="13"/>
        <v>0</v>
      </c>
      <c r="F70" s="52">
        <f>F71+F78</f>
        <v>0</v>
      </c>
      <c r="G70" s="52">
        <f>G71+G78</f>
        <v>0</v>
      </c>
      <c r="H70" s="52">
        <f>H71+H78</f>
        <v>0</v>
      </c>
      <c r="I70" s="52">
        <f aca="true" t="shared" si="14" ref="I70:Q70">I71+I77+I78+I79</f>
        <v>0</v>
      </c>
      <c r="J70" s="52">
        <f t="shared" si="14"/>
        <v>0</v>
      </c>
      <c r="K70" s="52">
        <f t="shared" si="14"/>
        <v>0</v>
      </c>
      <c r="L70" s="52">
        <f t="shared" si="14"/>
        <v>0</v>
      </c>
      <c r="M70" s="52">
        <f t="shared" si="14"/>
        <v>0</v>
      </c>
      <c r="N70" s="52">
        <f t="shared" si="14"/>
        <v>0</v>
      </c>
      <c r="O70" s="52">
        <f t="shared" si="14"/>
        <v>0</v>
      </c>
      <c r="P70" s="52">
        <f t="shared" si="14"/>
        <v>0</v>
      </c>
      <c r="Q70" s="52">
        <f t="shared" si="14"/>
        <v>0</v>
      </c>
      <c r="R70" s="391"/>
      <c r="S70" s="391"/>
      <c r="T70" s="391"/>
    </row>
    <row r="71" spans="1:20" s="389" customFormat="1" ht="41.25" customHeight="1">
      <c r="A71" s="62" t="s">
        <v>200</v>
      </c>
      <c r="B71" s="63" t="s">
        <v>92</v>
      </c>
      <c r="C71" s="64">
        <v>320</v>
      </c>
      <c r="D71" s="64" t="s">
        <v>3</v>
      </c>
      <c r="E71" s="65">
        <f aca="true" t="shared" si="15" ref="E71:Q71">E72</f>
        <v>0</v>
      </c>
      <c r="F71" s="65">
        <f t="shared" si="15"/>
        <v>0</v>
      </c>
      <c r="G71" s="65">
        <f t="shared" si="15"/>
        <v>0</v>
      </c>
      <c r="H71" s="65">
        <f t="shared" si="15"/>
        <v>0</v>
      </c>
      <c r="I71" s="65">
        <f t="shared" si="15"/>
        <v>0</v>
      </c>
      <c r="J71" s="65">
        <f t="shared" si="15"/>
        <v>0</v>
      </c>
      <c r="K71" s="65">
        <f t="shared" si="15"/>
        <v>0</v>
      </c>
      <c r="L71" s="65">
        <f t="shared" si="15"/>
        <v>0</v>
      </c>
      <c r="M71" s="65">
        <f t="shared" si="15"/>
        <v>0</v>
      </c>
      <c r="N71" s="65">
        <f t="shared" si="15"/>
        <v>0</v>
      </c>
      <c r="O71" s="65">
        <f t="shared" si="15"/>
        <v>0</v>
      </c>
      <c r="P71" s="65">
        <f t="shared" si="15"/>
        <v>0</v>
      </c>
      <c r="Q71" s="65">
        <f t="shared" si="15"/>
        <v>0</v>
      </c>
      <c r="R71" s="391"/>
      <c r="S71" s="391"/>
      <c r="T71" s="391"/>
    </row>
    <row r="72" spans="1:20" s="389" customFormat="1" ht="48" customHeight="1">
      <c r="A72" s="62" t="s">
        <v>201</v>
      </c>
      <c r="B72" s="63" t="s">
        <v>93</v>
      </c>
      <c r="C72" s="64">
        <v>321</v>
      </c>
      <c r="D72" s="64" t="s">
        <v>3</v>
      </c>
      <c r="E72" s="65">
        <f>E73+E74+E75+E76</f>
        <v>0</v>
      </c>
      <c r="F72" s="65">
        <f>F76+F75</f>
        <v>0</v>
      </c>
      <c r="G72" s="65">
        <f>G76+G75</f>
        <v>0</v>
      </c>
      <c r="H72" s="65">
        <f>H76+H75</f>
        <v>0</v>
      </c>
      <c r="I72" s="65">
        <f aca="true" t="shared" si="16" ref="I72:Q72">I73+I74+I75+I76</f>
        <v>0</v>
      </c>
      <c r="J72" s="65">
        <f t="shared" si="16"/>
        <v>0</v>
      </c>
      <c r="K72" s="65">
        <f t="shared" si="16"/>
        <v>0</v>
      </c>
      <c r="L72" s="65">
        <f t="shared" si="16"/>
        <v>0</v>
      </c>
      <c r="M72" s="65">
        <f t="shared" si="16"/>
        <v>0</v>
      </c>
      <c r="N72" s="65">
        <f t="shared" si="16"/>
        <v>0</v>
      </c>
      <c r="O72" s="65">
        <f t="shared" si="16"/>
        <v>0</v>
      </c>
      <c r="P72" s="65">
        <f t="shared" si="16"/>
        <v>0</v>
      </c>
      <c r="Q72" s="65">
        <f t="shared" si="16"/>
        <v>0</v>
      </c>
      <c r="R72" s="391"/>
      <c r="S72" s="391"/>
      <c r="T72" s="391"/>
    </row>
    <row r="73" spans="1:20" s="389" customFormat="1" ht="24.75" customHeight="1" hidden="1">
      <c r="A73" s="16" t="s">
        <v>202</v>
      </c>
      <c r="B73" s="59" t="s">
        <v>138</v>
      </c>
      <c r="C73" s="60">
        <v>321</v>
      </c>
      <c r="D73" s="60">
        <v>262</v>
      </c>
      <c r="E73" s="61">
        <f>I73+J73</f>
        <v>0</v>
      </c>
      <c r="F73" s="61" t="s">
        <v>3</v>
      </c>
      <c r="G73" s="61" t="s">
        <v>3</v>
      </c>
      <c r="H73" s="61" t="s">
        <v>3</v>
      </c>
      <c r="I73" s="53"/>
      <c r="J73" s="61">
        <f aca="true" t="shared" si="17" ref="J73:J80">K73+L73+M73+N73+O73+P73+Q73</f>
        <v>0</v>
      </c>
      <c r="K73" s="53"/>
      <c r="L73" s="53"/>
      <c r="M73" s="53"/>
      <c r="N73" s="53"/>
      <c r="O73" s="53"/>
      <c r="P73" s="53"/>
      <c r="Q73" s="53"/>
      <c r="R73" s="391"/>
      <c r="S73" s="391"/>
      <c r="T73" s="391"/>
    </row>
    <row r="74" spans="1:20" s="389" customFormat="1" ht="24.75" customHeight="1" hidden="1">
      <c r="A74" s="16" t="s">
        <v>203</v>
      </c>
      <c r="B74" s="59" t="s">
        <v>139</v>
      </c>
      <c r="C74" s="60">
        <v>321</v>
      </c>
      <c r="D74" s="60">
        <v>262</v>
      </c>
      <c r="E74" s="61">
        <f>I74+J74</f>
        <v>0</v>
      </c>
      <c r="F74" s="61" t="s">
        <v>3</v>
      </c>
      <c r="G74" s="61" t="s">
        <v>3</v>
      </c>
      <c r="H74" s="61" t="s">
        <v>3</v>
      </c>
      <c r="I74" s="53"/>
      <c r="J74" s="61">
        <f t="shared" si="17"/>
        <v>0</v>
      </c>
      <c r="K74" s="53"/>
      <c r="L74" s="53"/>
      <c r="M74" s="53"/>
      <c r="N74" s="53"/>
      <c r="O74" s="53"/>
      <c r="P74" s="53"/>
      <c r="Q74" s="53"/>
      <c r="R74" s="391"/>
      <c r="S74" s="391"/>
      <c r="T74" s="391"/>
    </row>
    <row r="75" spans="1:20" s="389" customFormat="1" ht="36" customHeight="1" hidden="1">
      <c r="A75" s="16" t="s">
        <v>204</v>
      </c>
      <c r="B75" s="59" t="s">
        <v>140</v>
      </c>
      <c r="C75" s="60">
        <v>321</v>
      </c>
      <c r="D75" s="60">
        <v>264</v>
      </c>
      <c r="E75" s="47">
        <f>F75+I75+J75</f>
        <v>0</v>
      </c>
      <c r="F75" s="47">
        <f>G75+H75</f>
        <v>0</v>
      </c>
      <c r="G75" s="54"/>
      <c r="H75" s="54"/>
      <c r="I75" s="53"/>
      <c r="J75" s="61">
        <f t="shared" si="17"/>
        <v>0</v>
      </c>
      <c r="K75" s="53"/>
      <c r="L75" s="53"/>
      <c r="M75" s="53"/>
      <c r="N75" s="53"/>
      <c r="O75" s="53"/>
      <c r="P75" s="53"/>
      <c r="Q75" s="53"/>
      <c r="R75" s="391"/>
      <c r="S75" s="391"/>
      <c r="T75" s="391"/>
    </row>
    <row r="76" spans="1:20" s="389" customFormat="1" ht="24.75" customHeight="1" hidden="1">
      <c r="A76" s="36" t="s">
        <v>205</v>
      </c>
      <c r="B76" s="59" t="s">
        <v>141</v>
      </c>
      <c r="C76" s="60">
        <v>321</v>
      </c>
      <c r="D76" s="60">
        <v>266</v>
      </c>
      <c r="E76" s="47">
        <f>F76+I76+J76</f>
        <v>0</v>
      </c>
      <c r="F76" s="47">
        <f>G76+H76</f>
        <v>0</v>
      </c>
      <c r="G76" s="54"/>
      <c r="H76" s="54"/>
      <c r="I76" s="53"/>
      <c r="J76" s="61">
        <f t="shared" si="17"/>
        <v>0</v>
      </c>
      <c r="K76" s="53"/>
      <c r="L76" s="53"/>
      <c r="M76" s="53"/>
      <c r="N76" s="53"/>
      <c r="O76" s="53"/>
      <c r="P76" s="53"/>
      <c r="Q76" s="53"/>
      <c r="R76" s="391"/>
      <c r="S76" s="391"/>
      <c r="T76" s="391"/>
    </row>
    <row r="77" spans="1:20" s="389" customFormat="1" ht="37.5" customHeight="1">
      <c r="A77" s="62" t="s">
        <v>94</v>
      </c>
      <c r="B77" s="63" t="s">
        <v>95</v>
      </c>
      <c r="C77" s="64">
        <v>340</v>
      </c>
      <c r="D77" s="64">
        <v>296</v>
      </c>
      <c r="E77" s="65">
        <f>I77+J77</f>
        <v>0</v>
      </c>
      <c r="F77" s="65" t="s">
        <v>3</v>
      </c>
      <c r="G77" s="65" t="s">
        <v>3</v>
      </c>
      <c r="H77" s="65" t="s">
        <v>3</v>
      </c>
      <c r="I77" s="69"/>
      <c r="J77" s="65">
        <f t="shared" si="17"/>
        <v>0</v>
      </c>
      <c r="K77" s="70"/>
      <c r="L77" s="70"/>
      <c r="M77" s="70"/>
      <c r="N77" s="70"/>
      <c r="O77" s="70"/>
      <c r="P77" s="70"/>
      <c r="Q77" s="70"/>
      <c r="R77" s="391"/>
      <c r="S77" s="391"/>
      <c r="T77" s="391"/>
    </row>
    <row r="78" spans="1:20" s="389" customFormat="1" ht="60" customHeight="1">
      <c r="A78" s="62" t="s">
        <v>206</v>
      </c>
      <c r="B78" s="63" t="s">
        <v>96</v>
      </c>
      <c r="C78" s="64">
        <v>350</v>
      </c>
      <c r="D78" s="64">
        <v>296</v>
      </c>
      <c r="E78" s="65">
        <f>F78+I78+J78</f>
        <v>0</v>
      </c>
      <c r="F78" s="65">
        <f>G78+H78</f>
        <v>0</v>
      </c>
      <c r="G78" s="69"/>
      <c r="H78" s="69"/>
      <c r="I78" s="69"/>
      <c r="J78" s="65">
        <f t="shared" si="17"/>
        <v>0</v>
      </c>
      <c r="K78" s="70"/>
      <c r="L78" s="70"/>
      <c r="M78" s="70"/>
      <c r="N78" s="70"/>
      <c r="O78" s="70"/>
      <c r="P78" s="70"/>
      <c r="Q78" s="70"/>
      <c r="R78" s="391"/>
      <c r="S78" s="391"/>
      <c r="T78" s="391"/>
    </row>
    <row r="79" spans="1:20" s="389" customFormat="1" ht="17.25" customHeight="1">
      <c r="A79" s="62" t="s">
        <v>582</v>
      </c>
      <c r="B79" s="63" t="s">
        <v>163</v>
      </c>
      <c r="C79" s="64">
        <v>360</v>
      </c>
      <c r="D79" s="64">
        <v>296</v>
      </c>
      <c r="E79" s="65">
        <f>I79+J79</f>
        <v>0</v>
      </c>
      <c r="F79" s="65" t="s">
        <v>3</v>
      </c>
      <c r="G79" s="65" t="s">
        <v>3</v>
      </c>
      <c r="H79" s="65" t="s">
        <v>3</v>
      </c>
      <c r="I79" s="69"/>
      <c r="J79" s="65">
        <f t="shared" si="17"/>
        <v>0</v>
      </c>
      <c r="K79" s="70"/>
      <c r="L79" s="70"/>
      <c r="M79" s="70"/>
      <c r="N79" s="70"/>
      <c r="O79" s="70"/>
      <c r="P79" s="70"/>
      <c r="Q79" s="70"/>
      <c r="R79" s="391"/>
      <c r="S79" s="391"/>
      <c r="T79" s="391"/>
    </row>
    <row r="80" spans="1:20" s="389" customFormat="1" ht="18" customHeight="1">
      <c r="A80" s="49" t="s">
        <v>207</v>
      </c>
      <c r="B80" s="57" t="s">
        <v>97</v>
      </c>
      <c r="C80" s="58">
        <v>850</v>
      </c>
      <c r="D80" s="58" t="s">
        <v>3</v>
      </c>
      <c r="E80" s="52">
        <f>F80+I80+J80</f>
        <v>105400</v>
      </c>
      <c r="F80" s="52">
        <f>G80+H80</f>
        <v>86400</v>
      </c>
      <c r="G80" s="52">
        <f>G81+G85+G89</f>
        <v>0</v>
      </c>
      <c r="H80" s="52">
        <f>H81+H85+H89</f>
        <v>86400</v>
      </c>
      <c r="I80" s="52">
        <f>I81+I85+I89</f>
        <v>19000</v>
      </c>
      <c r="J80" s="52">
        <f t="shared" si="17"/>
        <v>0</v>
      </c>
      <c r="K80" s="52">
        <f aca="true" t="shared" si="18" ref="K80:Q80">K81+K85+K89</f>
        <v>0</v>
      </c>
      <c r="L80" s="52">
        <f t="shared" si="18"/>
        <v>0</v>
      </c>
      <c r="M80" s="52">
        <f t="shared" si="18"/>
        <v>0</v>
      </c>
      <c r="N80" s="52">
        <f t="shared" si="18"/>
        <v>0</v>
      </c>
      <c r="O80" s="52">
        <f t="shared" si="18"/>
        <v>0</v>
      </c>
      <c r="P80" s="52">
        <f t="shared" si="18"/>
        <v>0</v>
      </c>
      <c r="Q80" s="52">
        <f t="shared" si="18"/>
        <v>0</v>
      </c>
      <c r="R80" s="391"/>
      <c r="S80" s="391"/>
      <c r="T80" s="391"/>
    </row>
    <row r="81" spans="1:20" s="389" customFormat="1" ht="38.25" customHeight="1">
      <c r="A81" s="62" t="s">
        <v>214</v>
      </c>
      <c r="B81" s="63" t="s">
        <v>208</v>
      </c>
      <c r="C81" s="64">
        <v>851</v>
      </c>
      <c r="D81" s="64" t="s">
        <v>3</v>
      </c>
      <c r="E81" s="65">
        <f aca="true" t="shared" si="19" ref="E81:Q81">E83+E84</f>
        <v>62800</v>
      </c>
      <c r="F81" s="65">
        <f t="shared" si="19"/>
        <v>62800</v>
      </c>
      <c r="G81" s="65">
        <f t="shared" si="19"/>
        <v>0</v>
      </c>
      <c r="H81" s="65">
        <f t="shared" si="19"/>
        <v>62800</v>
      </c>
      <c r="I81" s="65">
        <f t="shared" si="19"/>
        <v>0</v>
      </c>
      <c r="J81" s="65">
        <f t="shared" si="19"/>
        <v>0</v>
      </c>
      <c r="K81" s="65">
        <f t="shared" si="19"/>
        <v>0</v>
      </c>
      <c r="L81" s="65">
        <f>L83+L84</f>
        <v>0</v>
      </c>
      <c r="M81" s="65">
        <f>M83+M84</f>
        <v>0</v>
      </c>
      <c r="N81" s="65">
        <f>N83+N84</f>
        <v>0</v>
      </c>
      <c r="O81" s="65">
        <f>O83+O84</f>
        <v>0</v>
      </c>
      <c r="P81" s="65">
        <f t="shared" si="19"/>
        <v>0</v>
      </c>
      <c r="Q81" s="65">
        <f t="shared" si="19"/>
        <v>0</v>
      </c>
      <c r="R81" s="391"/>
      <c r="S81" s="391"/>
      <c r="T81" s="391"/>
    </row>
    <row r="82" spans="1:20" s="389" customFormat="1" ht="11.25" customHeight="1">
      <c r="A82" s="36" t="s">
        <v>181</v>
      </c>
      <c r="B82" s="66"/>
      <c r="C82" s="37"/>
      <c r="D82" s="37"/>
      <c r="E82" s="47"/>
      <c r="F82" s="47"/>
      <c r="G82" s="47"/>
      <c r="H82" s="47"/>
      <c r="I82" s="47"/>
      <c r="J82" s="47"/>
      <c r="K82" s="48"/>
      <c r="L82" s="48"/>
      <c r="M82" s="48"/>
      <c r="N82" s="48"/>
      <c r="O82" s="48"/>
      <c r="P82" s="48"/>
      <c r="Q82" s="48"/>
      <c r="R82" s="391"/>
      <c r="S82" s="391"/>
      <c r="T82" s="391"/>
    </row>
    <row r="83" spans="1:20" s="389" customFormat="1" ht="17.25" customHeight="1">
      <c r="A83" s="36" t="s">
        <v>211</v>
      </c>
      <c r="B83" s="66" t="s">
        <v>209</v>
      </c>
      <c r="C83" s="37">
        <v>851</v>
      </c>
      <c r="D83" s="37">
        <v>291</v>
      </c>
      <c r="E83" s="47">
        <f>F83+I83+J83</f>
        <v>13300</v>
      </c>
      <c r="F83" s="47">
        <f>G83+H83</f>
        <v>13300</v>
      </c>
      <c r="G83" s="54"/>
      <c r="H83" s="54">
        <v>13300</v>
      </c>
      <c r="I83" s="54"/>
      <c r="J83" s="61">
        <f>K83+L83+M83+N83+O83+P83+Q83</f>
        <v>0</v>
      </c>
      <c r="K83" s="67"/>
      <c r="L83" s="67"/>
      <c r="M83" s="67"/>
      <c r="N83" s="67"/>
      <c r="O83" s="67"/>
      <c r="P83" s="67"/>
      <c r="Q83" s="67"/>
      <c r="R83" s="391"/>
      <c r="S83" s="391"/>
      <c r="T83" s="391"/>
    </row>
    <row r="84" spans="1:20" s="389" customFormat="1" ht="15" customHeight="1">
      <c r="A84" s="36" t="s">
        <v>212</v>
      </c>
      <c r="B84" s="66" t="s">
        <v>210</v>
      </c>
      <c r="C84" s="37">
        <v>851</v>
      </c>
      <c r="D84" s="37">
        <v>291</v>
      </c>
      <c r="E84" s="47">
        <f>F84+I84+J84</f>
        <v>49500</v>
      </c>
      <c r="F84" s="47">
        <f>G84+H84</f>
        <v>49500</v>
      </c>
      <c r="G84" s="54"/>
      <c r="H84" s="54">
        <v>49500</v>
      </c>
      <c r="I84" s="54"/>
      <c r="J84" s="61">
        <f>K84+L84+M84+N84+O84+P84+Q84</f>
        <v>0</v>
      </c>
      <c r="K84" s="67"/>
      <c r="L84" s="67"/>
      <c r="M84" s="67"/>
      <c r="N84" s="67"/>
      <c r="O84" s="67"/>
      <c r="P84" s="67"/>
      <c r="Q84" s="67"/>
      <c r="R84" s="391"/>
      <c r="S84" s="391"/>
      <c r="T84" s="391"/>
    </row>
    <row r="85" spans="1:20" s="389" customFormat="1" ht="38.25" customHeight="1">
      <c r="A85" s="62" t="s">
        <v>470</v>
      </c>
      <c r="B85" s="63" t="s">
        <v>218</v>
      </c>
      <c r="C85" s="64">
        <v>852</v>
      </c>
      <c r="D85" s="64" t="s">
        <v>3</v>
      </c>
      <c r="E85" s="65">
        <f>E87+E88</f>
        <v>10100</v>
      </c>
      <c r="F85" s="65">
        <f aca="true" t="shared" si="20" ref="F85:Q85">F87+F88</f>
        <v>10100</v>
      </c>
      <c r="G85" s="65">
        <f t="shared" si="20"/>
        <v>0</v>
      </c>
      <c r="H85" s="65">
        <f t="shared" si="20"/>
        <v>10100</v>
      </c>
      <c r="I85" s="65">
        <f t="shared" si="20"/>
        <v>0</v>
      </c>
      <c r="J85" s="65">
        <f t="shared" si="20"/>
        <v>0</v>
      </c>
      <c r="K85" s="65">
        <f t="shared" si="20"/>
        <v>0</v>
      </c>
      <c r="L85" s="65">
        <f t="shared" si="20"/>
        <v>0</v>
      </c>
      <c r="M85" s="65">
        <f t="shared" si="20"/>
        <v>0</v>
      </c>
      <c r="N85" s="65">
        <f t="shared" si="20"/>
        <v>0</v>
      </c>
      <c r="O85" s="65">
        <f t="shared" si="20"/>
        <v>0</v>
      </c>
      <c r="P85" s="65">
        <f t="shared" si="20"/>
        <v>0</v>
      </c>
      <c r="Q85" s="65">
        <f t="shared" si="20"/>
        <v>0</v>
      </c>
      <c r="R85" s="391"/>
      <c r="S85" s="391"/>
      <c r="T85" s="391"/>
    </row>
    <row r="86" spans="1:20" s="389" customFormat="1" ht="15" customHeight="1">
      <c r="A86" s="36" t="s">
        <v>181</v>
      </c>
      <c r="B86" s="56"/>
      <c r="C86" s="546"/>
      <c r="D86" s="547"/>
      <c r="E86" s="47"/>
      <c r="F86" s="47"/>
      <c r="G86" s="47"/>
      <c r="H86" s="47"/>
      <c r="I86" s="47"/>
      <c r="J86" s="47"/>
      <c r="K86" s="48"/>
      <c r="L86" s="48"/>
      <c r="M86" s="48"/>
      <c r="N86" s="48"/>
      <c r="O86" s="48"/>
      <c r="P86" s="48"/>
      <c r="Q86" s="48"/>
      <c r="R86" s="391"/>
      <c r="S86" s="391"/>
      <c r="T86" s="391"/>
    </row>
    <row r="87" spans="1:20" s="389" customFormat="1" ht="17.25" customHeight="1">
      <c r="A87" s="36" t="s">
        <v>215</v>
      </c>
      <c r="B87" s="66" t="s">
        <v>142</v>
      </c>
      <c r="C87" s="37">
        <v>852</v>
      </c>
      <c r="D87" s="40">
        <v>291</v>
      </c>
      <c r="E87" s="47">
        <f>F87+I87+J87</f>
        <v>10100</v>
      </c>
      <c r="F87" s="47">
        <f>G87+H87</f>
        <v>10100</v>
      </c>
      <c r="G87" s="54"/>
      <c r="H87" s="54">
        <v>10100</v>
      </c>
      <c r="I87" s="54"/>
      <c r="J87" s="61">
        <f>K87+L87+M87+N87+O87+P87+Q87</f>
        <v>0</v>
      </c>
      <c r="K87" s="67"/>
      <c r="L87" s="67"/>
      <c r="M87" s="67"/>
      <c r="N87" s="67"/>
      <c r="O87" s="67"/>
      <c r="P87" s="67"/>
      <c r="Q87" s="67"/>
      <c r="R87" s="391"/>
      <c r="S87" s="391"/>
      <c r="T87" s="391"/>
    </row>
    <row r="88" spans="1:20" s="389" customFormat="1" ht="15.75" customHeight="1">
      <c r="A88" s="36" t="s">
        <v>216</v>
      </c>
      <c r="B88" s="66" t="s">
        <v>143</v>
      </c>
      <c r="C88" s="37">
        <v>852</v>
      </c>
      <c r="D88" s="40">
        <v>291</v>
      </c>
      <c r="E88" s="47">
        <f>F88+I88+J88</f>
        <v>0</v>
      </c>
      <c r="F88" s="47">
        <f>G88+H88</f>
        <v>0</v>
      </c>
      <c r="G88" s="54"/>
      <c r="H88" s="54"/>
      <c r="I88" s="54"/>
      <c r="J88" s="61">
        <f>K88+L88+M88+N88+O88+P88+Q88</f>
        <v>0</v>
      </c>
      <c r="K88" s="67"/>
      <c r="L88" s="67"/>
      <c r="M88" s="67"/>
      <c r="N88" s="67"/>
      <c r="O88" s="67"/>
      <c r="P88" s="67"/>
      <c r="Q88" s="67"/>
      <c r="R88" s="391"/>
      <c r="S88" s="391"/>
      <c r="T88" s="391"/>
    </row>
    <row r="89" spans="1:20" s="389" customFormat="1" ht="27" customHeight="1">
      <c r="A89" s="62" t="s">
        <v>217</v>
      </c>
      <c r="B89" s="63" t="s">
        <v>219</v>
      </c>
      <c r="C89" s="64">
        <v>853</v>
      </c>
      <c r="D89" s="64" t="s">
        <v>3</v>
      </c>
      <c r="E89" s="65">
        <f>F89+I89+J89</f>
        <v>32500</v>
      </c>
      <c r="F89" s="65">
        <f>G89+H89</f>
        <v>13500</v>
      </c>
      <c r="G89" s="65">
        <f>G91+G92+G93+G94+G95+G96</f>
        <v>0</v>
      </c>
      <c r="H89" s="65">
        <f aca="true" t="shared" si="21" ref="H89:Q89">H91+H92+H93+H94+H95+H96</f>
        <v>13500</v>
      </c>
      <c r="I89" s="65">
        <f t="shared" si="21"/>
        <v>19000</v>
      </c>
      <c r="J89" s="65">
        <f t="shared" si="21"/>
        <v>0</v>
      </c>
      <c r="K89" s="65">
        <f t="shared" si="21"/>
        <v>0</v>
      </c>
      <c r="L89" s="65">
        <f t="shared" si="21"/>
        <v>0</v>
      </c>
      <c r="M89" s="65">
        <f t="shared" si="21"/>
        <v>0</v>
      </c>
      <c r="N89" s="65">
        <f t="shared" si="21"/>
        <v>0</v>
      </c>
      <c r="O89" s="65">
        <f t="shared" si="21"/>
        <v>0</v>
      </c>
      <c r="P89" s="65">
        <f t="shared" si="21"/>
        <v>0</v>
      </c>
      <c r="Q89" s="65">
        <f t="shared" si="21"/>
        <v>0</v>
      </c>
      <c r="R89" s="391"/>
      <c r="S89" s="391"/>
      <c r="T89" s="391"/>
    </row>
    <row r="90" spans="1:20" s="389" customFormat="1" ht="15" customHeight="1">
      <c r="A90" s="36" t="s">
        <v>1</v>
      </c>
      <c r="B90" s="56"/>
      <c r="C90" s="546"/>
      <c r="D90" s="547"/>
      <c r="E90" s="47"/>
      <c r="F90" s="47"/>
      <c r="G90" s="47"/>
      <c r="H90" s="47"/>
      <c r="I90" s="47"/>
      <c r="J90" s="47"/>
      <c r="K90" s="48"/>
      <c r="L90" s="48"/>
      <c r="M90" s="48"/>
      <c r="N90" s="48"/>
      <c r="O90" s="48"/>
      <c r="P90" s="48"/>
      <c r="Q90" s="48"/>
      <c r="R90" s="391"/>
      <c r="S90" s="391"/>
      <c r="T90" s="391"/>
    </row>
    <row r="91" spans="1:20" s="389" customFormat="1" ht="15" customHeight="1">
      <c r="A91" s="36" t="s">
        <v>144</v>
      </c>
      <c r="B91" s="59" t="s">
        <v>220</v>
      </c>
      <c r="C91" s="37">
        <v>853</v>
      </c>
      <c r="D91" s="37">
        <v>291</v>
      </c>
      <c r="E91" s="47">
        <f aca="true" t="shared" si="22" ref="E91:E111">F91+I91+J91</f>
        <v>13500</v>
      </c>
      <c r="F91" s="47">
        <f aca="true" t="shared" si="23" ref="F91:F100">G91+H91</f>
        <v>13500</v>
      </c>
      <c r="G91" s="54"/>
      <c r="H91" s="54">
        <v>13500</v>
      </c>
      <c r="I91" s="54"/>
      <c r="J91" s="61">
        <f aca="true" t="shared" si="24" ref="J91:J96">K91+L91+M91+N91+O91+P91+Q91</f>
        <v>0</v>
      </c>
      <c r="K91" s="67"/>
      <c r="L91" s="67"/>
      <c r="M91" s="67"/>
      <c r="N91" s="71"/>
      <c r="O91" s="71"/>
      <c r="P91" s="71"/>
      <c r="Q91" s="71"/>
      <c r="R91" s="391"/>
      <c r="S91" s="391"/>
      <c r="T91" s="391"/>
    </row>
    <row r="92" spans="1:20" s="389" customFormat="1" ht="36.75" customHeight="1" hidden="1">
      <c r="A92" s="36" t="s">
        <v>145</v>
      </c>
      <c r="B92" s="59" t="s">
        <v>221</v>
      </c>
      <c r="C92" s="37">
        <v>853</v>
      </c>
      <c r="D92" s="37">
        <v>292</v>
      </c>
      <c r="E92" s="47">
        <f t="shared" si="22"/>
        <v>0</v>
      </c>
      <c r="F92" s="47">
        <f t="shared" si="23"/>
        <v>0</v>
      </c>
      <c r="G92" s="54"/>
      <c r="H92" s="54"/>
      <c r="I92" s="54"/>
      <c r="J92" s="61">
        <f t="shared" si="24"/>
        <v>0</v>
      </c>
      <c r="K92" s="67"/>
      <c r="L92" s="67"/>
      <c r="M92" s="67"/>
      <c r="N92" s="71"/>
      <c r="O92" s="71"/>
      <c r="P92" s="71"/>
      <c r="Q92" s="71"/>
      <c r="R92" s="391"/>
      <c r="S92" s="391"/>
      <c r="T92" s="391"/>
    </row>
    <row r="93" spans="1:20" s="389" customFormat="1" ht="36" customHeight="1" hidden="1">
      <c r="A93" s="36" t="s">
        <v>146</v>
      </c>
      <c r="B93" s="59" t="s">
        <v>222</v>
      </c>
      <c r="C93" s="37">
        <v>853</v>
      </c>
      <c r="D93" s="37">
        <v>293</v>
      </c>
      <c r="E93" s="47">
        <f t="shared" si="22"/>
        <v>0</v>
      </c>
      <c r="F93" s="47">
        <f t="shared" si="23"/>
        <v>0</v>
      </c>
      <c r="G93" s="54"/>
      <c r="H93" s="54"/>
      <c r="I93" s="54"/>
      <c r="J93" s="61">
        <f t="shared" si="24"/>
        <v>0</v>
      </c>
      <c r="K93" s="67"/>
      <c r="L93" s="67"/>
      <c r="M93" s="67"/>
      <c r="N93" s="71"/>
      <c r="O93" s="71"/>
      <c r="P93" s="71"/>
      <c r="Q93" s="71"/>
      <c r="R93" s="391"/>
      <c r="S93" s="391"/>
      <c r="T93" s="391"/>
    </row>
    <row r="94" spans="1:20" s="389" customFormat="1" ht="14.25" customHeight="1" hidden="1">
      <c r="A94" s="36" t="s">
        <v>147</v>
      </c>
      <c r="B94" s="59" t="s">
        <v>223</v>
      </c>
      <c r="C94" s="37">
        <v>853</v>
      </c>
      <c r="D94" s="37">
        <v>295</v>
      </c>
      <c r="E94" s="47">
        <f t="shared" si="22"/>
        <v>0</v>
      </c>
      <c r="F94" s="47">
        <f t="shared" si="23"/>
        <v>0</v>
      </c>
      <c r="G94" s="54"/>
      <c r="H94" s="54"/>
      <c r="I94" s="54"/>
      <c r="J94" s="61">
        <f t="shared" si="24"/>
        <v>0</v>
      </c>
      <c r="K94" s="67"/>
      <c r="L94" s="67"/>
      <c r="M94" s="67"/>
      <c r="N94" s="71"/>
      <c r="O94" s="71"/>
      <c r="P94" s="71"/>
      <c r="Q94" s="71"/>
      <c r="R94" s="391"/>
      <c r="S94" s="391"/>
      <c r="T94" s="391"/>
    </row>
    <row r="95" spans="1:20" s="389" customFormat="1" ht="24" customHeight="1" hidden="1">
      <c r="A95" s="36" t="s">
        <v>148</v>
      </c>
      <c r="B95" s="59" t="s">
        <v>224</v>
      </c>
      <c r="C95" s="37">
        <v>853</v>
      </c>
      <c r="D95" s="37">
        <v>296</v>
      </c>
      <c r="E95" s="47">
        <f t="shared" si="22"/>
        <v>0</v>
      </c>
      <c r="F95" s="47">
        <f t="shared" si="23"/>
        <v>0</v>
      </c>
      <c r="G95" s="54"/>
      <c r="H95" s="54"/>
      <c r="I95" s="54"/>
      <c r="J95" s="61">
        <f t="shared" si="24"/>
        <v>0</v>
      </c>
      <c r="K95" s="67"/>
      <c r="L95" s="67"/>
      <c r="M95" s="67"/>
      <c r="N95" s="71"/>
      <c r="O95" s="71"/>
      <c r="P95" s="71"/>
      <c r="Q95" s="71"/>
      <c r="R95" s="391"/>
      <c r="S95" s="391"/>
      <c r="T95" s="391"/>
    </row>
    <row r="96" spans="1:20" s="389" customFormat="1" ht="16.5" customHeight="1">
      <c r="A96" s="36" t="s">
        <v>149</v>
      </c>
      <c r="B96" s="59" t="s">
        <v>225</v>
      </c>
      <c r="C96" s="37">
        <v>853</v>
      </c>
      <c r="D96" s="37">
        <v>297</v>
      </c>
      <c r="E96" s="47">
        <f t="shared" si="22"/>
        <v>19000</v>
      </c>
      <c r="F96" s="47">
        <f t="shared" si="23"/>
        <v>0</v>
      </c>
      <c r="G96" s="54"/>
      <c r="H96" s="54"/>
      <c r="I96" s="54">
        <v>19000</v>
      </c>
      <c r="J96" s="61">
        <f t="shared" si="24"/>
        <v>0</v>
      </c>
      <c r="K96" s="67"/>
      <c r="L96" s="67"/>
      <c r="M96" s="67"/>
      <c r="N96" s="71"/>
      <c r="O96" s="71"/>
      <c r="P96" s="71"/>
      <c r="Q96" s="71"/>
      <c r="R96" s="391"/>
      <c r="S96" s="391"/>
      <c r="T96" s="391"/>
    </row>
    <row r="97" spans="1:20" s="389" customFormat="1" ht="27.75" customHeight="1">
      <c r="A97" s="49" t="s">
        <v>228</v>
      </c>
      <c r="B97" s="57" t="s">
        <v>98</v>
      </c>
      <c r="C97" s="58" t="s">
        <v>3</v>
      </c>
      <c r="D97" s="58" t="s">
        <v>3</v>
      </c>
      <c r="E97" s="52">
        <f>E98+E99</f>
        <v>0</v>
      </c>
      <c r="F97" s="52">
        <f>F98+F99</f>
        <v>0</v>
      </c>
      <c r="G97" s="52">
        <f>G98+G99</f>
        <v>0</v>
      </c>
      <c r="H97" s="52">
        <f>H98+H99</f>
        <v>0</v>
      </c>
      <c r="I97" s="52">
        <f>I98+I99</f>
        <v>0</v>
      </c>
      <c r="J97" s="52" t="s">
        <v>3</v>
      </c>
      <c r="K97" s="52" t="s">
        <v>3</v>
      </c>
      <c r="L97" s="52" t="s">
        <v>3</v>
      </c>
      <c r="M97" s="52" t="s">
        <v>3</v>
      </c>
      <c r="N97" s="52" t="s">
        <v>3</v>
      </c>
      <c r="O97" s="52" t="s">
        <v>3</v>
      </c>
      <c r="P97" s="52" t="s">
        <v>3</v>
      </c>
      <c r="Q97" s="52" t="s">
        <v>3</v>
      </c>
      <c r="R97" s="391"/>
      <c r="S97" s="391"/>
      <c r="T97" s="391"/>
    </row>
    <row r="98" spans="1:20" s="389" customFormat="1" ht="23.25" customHeight="1" hidden="1">
      <c r="A98" s="16" t="s">
        <v>226</v>
      </c>
      <c r="B98" s="59" t="s">
        <v>227</v>
      </c>
      <c r="C98" s="60">
        <v>862</v>
      </c>
      <c r="D98" s="60">
        <v>253</v>
      </c>
      <c r="E98" s="47">
        <f>F98+I98</f>
        <v>0</v>
      </c>
      <c r="F98" s="47">
        <f>G98+H98</f>
        <v>0</v>
      </c>
      <c r="G98" s="53"/>
      <c r="H98" s="53"/>
      <c r="I98" s="53"/>
      <c r="J98" s="61" t="s">
        <v>3</v>
      </c>
      <c r="K98" s="61" t="s">
        <v>3</v>
      </c>
      <c r="L98" s="61" t="s">
        <v>3</v>
      </c>
      <c r="M98" s="61" t="s">
        <v>3</v>
      </c>
      <c r="N98" s="61" t="s">
        <v>3</v>
      </c>
      <c r="O98" s="61" t="s">
        <v>3</v>
      </c>
      <c r="P98" s="61" t="s">
        <v>3</v>
      </c>
      <c r="Q98" s="61" t="s">
        <v>3</v>
      </c>
      <c r="R98" s="391"/>
      <c r="S98" s="391"/>
      <c r="T98" s="391"/>
    </row>
    <row r="99" spans="1:20" s="389" customFormat="1" ht="17.25" customHeight="1" hidden="1">
      <c r="A99" s="261" t="s">
        <v>598</v>
      </c>
      <c r="B99" s="285" t="s">
        <v>597</v>
      </c>
      <c r="C99" s="268">
        <v>623</v>
      </c>
      <c r="D99" s="60">
        <v>297</v>
      </c>
      <c r="E99" s="47">
        <f>F99+I99</f>
        <v>0</v>
      </c>
      <c r="F99" s="47">
        <f>G99+H99</f>
        <v>0</v>
      </c>
      <c r="G99" s="53"/>
      <c r="H99" s="53"/>
      <c r="I99" s="53"/>
      <c r="J99" s="61" t="s">
        <v>3</v>
      </c>
      <c r="K99" s="61"/>
      <c r="L99" s="61"/>
      <c r="M99" s="61"/>
      <c r="N99" s="61"/>
      <c r="O99" s="61"/>
      <c r="P99" s="61"/>
      <c r="Q99" s="61"/>
      <c r="R99" s="391"/>
      <c r="S99" s="391"/>
      <c r="T99" s="391"/>
    </row>
    <row r="100" spans="1:20" s="389" customFormat="1" ht="26.25" customHeight="1">
      <c r="A100" s="49" t="s">
        <v>230</v>
      </c>
      <c r="B100" s="57" t="s">
        <v>99</v>
      </c>
      <c r="C100" s="58" t="s">
        <v>3</v>
      </c>
      <c r="D100" s="58" t="s">
        <v>3</v>
      </c>
      <c r="E100" s="52">
        <f t="shared" si="22"/>
        <v>0</v>
      </c>
      <c r="F100" s="52">
        <f t="shared" si="23"/>
        <v>0</v>
      </c>
      <c r="G100" s="55">
        <f>G102</f>
        <v>0</v>
      </c>
      <c r="H100" s="55">
        <f aca="true" t="shared" si="25" ref="H100:Q100">H102</f>
        <v>0</v>
      </c>
      <c r="I100" s="55">
        <f t="shared" si="25"/>
        <v>0</v>
      </c>
      <c r="J100" s="52">
        <f>J102</f>
        <v>0</v>
      </c>
      <c r="K100" s="55">
        <f t="shared" si="25"/>
        <v>0</v>
      </c>
      <c r="L100" s="55">
        <f t="shared" si="25"/>
        <v>0</v>
      </c>
      <c r="M100" s="55">
        <f t="shared" si="25"/>
        <v>0</v>
      </c>
      <c r="N100" s="55">
        <f t="shared" si="25"/>
        <v>0</v>
      </c>
      <c r="O100" s="55">
        <f t="shared" si="25"/>
        <v>0</v>
      </c>
      <c r="P100" s="55">
        <f t="shared" si="25"/>
        <v>0</v>
      </c>
      <c r="Q100" s="55">
        <f t="shared" si="25"/>
        <v>0</v>
      </c>
      <c r="R100" s="391"/>
      <c r="S100" s="391"/>
      <c r="T100" s="391"/>
    </row>
    <row r="101" spans="1:20" s="389" customFormat="1" ht="12.75" customHeight="1" hidden="1">
      <c r="A101" s="36" t="s">
        <v>1</v>
      </c>
      <c r="B101" s="56"/>
      <c r="C101" s="546"/>
      <c r="D101" s="547"/>
      <c r="E101" s="47"/>
      <c r="F101" s="47"/>
      <c r="G101" s="47"/>
      <c r="H101" s="47"/>
      <c r="I101" s="47"/>
      <c r="J101" s="47"/>
      <c r="K101" s="48"/>
      <c r="L101" s="48"/>
      <c r="M101" s="48"/>
      <c r="N101" s="48"/>
      <c r="O101" s="48"/>
      <c r="P101" s="48"/>
      <c r="Q101" s="48"/>
      <c r="R101" s="391"/>
      <c r="S101" s="391"/>
      <c r="T101" s="391"/>
    </row>
    <row r="102" spans="1:20" s="389" customFormat="1" ht="51.75" customHeight="1" hidden="1">
      <c r="A102" s="36" t="s">
        <v>229</v>
      </c>
      <c r="B102" s="66" t="s">
        <v>164</v>
      </c>
      <c r="C102" s="37">
        <v>831</v>
      </c>
      <c r="D102" s="37" t="s">
        <v>3</v>
      </c>
      <c r="E102" s="47">
        <f t="shared" si="22"/>
        <v>0</v>
      </c>
      <c r="F102" s="47">
        <f>G102+H102</f>
        <v>0</v>
      </c>
      <c r="G102" s="47">
        <f>G103+G104+G105</f>
        <v>0</v>
      </c>
      <c r="H102" s="47">
        <f>H103+H104+H105</f>
        <v>0</v>
      </c>
      <c r="I102" s="47">
        <f>I103+I104+I105</f>
        <v>0</v>
      </c>
      <c r="J102" s="47">
        <f aca="true" t="shared" si="26" ref="J102:Q102">J104+J105</f>
        <v>0</v>
      </c>
      <c r="K102" s="47">
        <f t="shared" si="26"/>
        <v>0</v>
      </c>
      <c r="L102" s="47">
        <f t="shared" si="26"/>
        <v>0</v>
      </c>
      <c r="M102" s="47">
        <f t="shared" si="26"/>
        <v>0</v>
      </c>
      <c r="N102" s="47">
        <f t="shared" si="26"/>
        <v>0</v>
      </c>
      <c r="O102" s="47">
        <f t="shared" si="26"/>
        <v>0</v>
      </c>
      <c r="P102" s="47">
        <f t="shared" si="26"/>
        <v>0</v>
      </c>
      <c r="Q102" s="47">
        <f t="shared" si="26"/>
        <v>0</v>
      </c>
      <c r="R102" s="391"/>
      <c r="S102" s="391"/>
      <c r="T102" s="391"/>
    </row>
    <row r="103" spans="1:20" s="389" customFormat="1" ht="39.75" customHeight="1" hidden="1">
      <c r="A103" s="286" t="s">
        <v>644</v>
      </c>
      <c r="B103" s="287" t="s">
        <v>165</v>
      </c>
      <c r="C103" s="37">
        <v>831</v>
      </c>
      <c r="D103" s="37">
        <v>293</v>
      </c>
      <c r="E103" s="47">
        <f>F103+I103+J103</f>
        <v>0</v>
      </c>
      <c r="F103" s="47">
        <f>G103+H103</f>
        <v>0</v>
      </c>
      <c r="G103" s="54"/>
      <c r="H103" s="54"/>
      <c r="I103" s="54"/>
      <c r="J103" s="61">
        <f>K103+L103+M103+N103+O103+P103+Q103</f>
        <v>0</v>
      </c>
      <c r="K103" s="47"/>
      <c r="L103" s="47"/>
      <c r="M103" s="47"/>
      <c r="N103" s="47"/>
      <c r="O103" s="47"/>
      <c r="P103" s="47"/>
      <c r="Q103" s="47"/>
      <c r="R103" s="391"/>
      <c r="S103" s="391"/>
      <c r="T103" s="391"/>
    </row>
    <row r="104" spans="1:20" s="389" customFormat="1" ht="27" customHeight="1" hidden="1">
      <c r="A104" s="36" t="s">
        <v>148</v>
      </c>
      <c r="B104" s="287" t="s">
        <v>166</v>
      </c>
      <c r="C104" s="37">
        <v>831</v>
      </c>
      <c r="D104" s="37">
        <v>296</v>
      </c>
      <c r="E104" s="47">
        <f>F104+I104+J104</f>
        <v>0</v>
      </c>
      <c r="F104" s="47">
        <f>G104+H104</f>
        <v>0</v>
      </c>
      <c r="G104" s="54"/>
      <c r="H104" s="54"/>
      <c r="I104" s="54"/>
      <c r="J104" s="61">
        <f>K104+L104+M104+N104+O104+P104+Q104</f>
        <v>0</v>
      </c>
      <c r="K104" s="116"/>
      <c r="L104" s="116"/>
      <c r="M104" s="116"/>
      <c r="N104" s="116"/>
      <c r="O104" s="116"/>
      <c r="P104" s="116"/>
      <c r="Q104" s="116"/>
      <c r="R104" s="391"/>
      <c r="S104" s="391"/>
      <c r="T104" s="391"/>
    </row>
    <row r="105" spans="1:20" s="389" customFormat="1" ht="17.25" customHeight="1" hidden="1">
      <c r="A105" s="36" t="s">
        <v>149</v>
      </c>
      <c r="B105" s="287" t="s">
        <v>599</v>
      </c>
      <c r="C105" s="37">
        <v>831</v>
      </c>
      <c r="D105" s="37">
        <v>297</v>
      </c>
      <c r="E105" s="47">
        <f>F105+I105+J105</f>
        <v>0</v>
      </c>
      <c r="F105" s="47">
        <f>G105+H105</f>
        <v>0</v>
      </c>
      <c r="G105" s="54"/>
      <c r="H105" s="54"/>
      <c r="I105" s="54"/>
      <c r="J105" s="61">
        <f>K105+L105+M105+N105+O105+P105+Q105</f>
        <v>0</v>
      </c>
      <c r="K105" s="116"/>
      <c r="L105" s="116"/>
      <c r="M105" s="116"/>
      <c r="N105" s="116"/>
      <c r="O105" s="116"/>
      <c r="P105" s="116"/>
      <c r="Q105" s="116"/>
      <c r="R105" s="391"/>
      <c r="S105" s="391"/>
      <c r="T105" s="391"/>
    </row>
    <row r="106" spans="1:20" s="389" customFormat="1" ht="21.75" customHeight="1">
      <c r="A106" s="49" t="s">
        <v>504</v>
      </c>
      <c r="B106" s="57" t="s">
        <v>100</v>
      </c>
      <c r="C106" s="58" t="s">
        <v>3</v>
      </c>
      <c r="D106" s="58" t="s">
        <v>3</v>
      </c>
      <c r="E106" s="52">
        <f t="shared" si="22"/>
        <v>4808600</v>
      </c>
      <c r="F106" s="52">
        <f>F107+F112+F137</f>
        <v>4623100</v>
      </c>
      <c r="G106" s="52">
        <f>G107+G112+G137</f>
        <v>0</v>
      </c>
      <c r="H106" s="52">
        <f>H107+H112+H137</f>
        <v>4623100</v>
      </c>
      <c r="I106" s="52">
        <f>I107+I112+I137</f>
        <v>185500</v>
      </c>
      <c r="J106" s="52">
        <f>J107+J112+J137</f>
        <v>0</v>
      </c>
      <c r="K106" s="52">
        <f aca="true" t="shared" si="27" ref="K106:Q106">K107+K112</f>
        <v>0</v>
      </c>
      <c r="L106" s="52">
        <f t="shared" si="27"/>
        <v>0</v>
      </c>
      <c r="M106" s="52">
        <f t="shared" si="27"/>
        <v>0</v>
      </c>
      <c r="N106" s="52">
        <f t="shared" si="27"/>
        <v>0</v>
      </c>
      <c r="O106" s="52">
        <f t="shared" si="27"/>
        <v>0</v>
      </c>
      <c r="P106" s="52">
        <f t="shared" si="27"/>
        <v>0</v>
      </c>
      <c r="Q106" s="52">
        <f t="shared" si="27"/>
        <v>0</v>
      </c>
      <c r="R106" s="391"/>
      <c r="S106" s="391"/>
      <c r="T106" s="391"/>
    </row>
    <row r="107" spans="1:20" s="389" customFormat="1" ht="50.25" customHeight="1">
      <c r="A107" s="62" t="s">
        <v>231</v>
      </c>
      <c r="B107" s="63" t="s">
        <v>101</v>
      </c>
      <c r="C107" s="64">
        <v>243</v>
      </c>
      <c r="D107" s="64" t="s">
        <v>3</v>
      </c>
      <c r="E107" s="65">
        <f t="shared" si="22"/>
        <v>0</v>
      </c>
      <c r="F107" s="65">
        <f aca="true" t="shared" si="28" ref="F107:F112">G107+H107</f>
        <v>0</v>
      </c>
      <c r="G107" s="65">
        <f aca="true" t="shared" si="29" ref="G107:Q107">G108+G109+G110+G111</f>
        <v>0</v>
      </c>
      <c r="H107" s="65">
        <f t="shared" si="29"/>
        <v>0</v>
      </c>
      <c r="I107" s="65">
        <f t="shared" si="29"/>
        <v>0</v>
      </c>
      <c r="J107" s="65">
        <f t="shared" si="29"/>
        <v>0</v>
      </c>
      <c r="K107" s="65">
        <f t="shared" si="29"/>
        <v>0</v>
      </c>
      <c r="L107" s="65">
        <f t="shared" si="29"/>
        <v>0</v>
      </c>
      <c r="M107" s="65">
        <f t="shared" si="29"/>
        <v>0</v>
      </c>
      <c r="N107" s="65">
        <f t="shared" si="29"/>
        <v>0</v>
      </c>
      <c r="O107" s="65">
        <f t="shared" si="29"/>
        <v>0</v>
      </c>
      <c r="P107" s="65">
        <f t="shared" si="29"/>
        <v>0</v>
      </c>
      <c r="Q107" s="65">
        <f t="shared" si="29"/>
        <v>0</v>
      </c>
      <c r="R107" s="391"/>
      <c r="S107" s="391"/>
      <c r="T107" s="391"/>
    </row>
    <row r="108" spans="1:20" s="389" customFormat="1" ht="24" customHeight="1" hidden="1">
      <c r="A108" s="36" t="s">
        <v>232</v>
      </c>
      <c r="B108" s="59" t="s">
        <v>150</v>
      </c>
      <c r="C108" s="60">
        <v>243</v>
      </c>
      <c r="D108" s="60">
        <v>225</v>
      </c>
      <c r="E108" s="47">
        <f t="shared" si="22"/>
        <v>0</v>
      </c>
      <c r="F108" s="47">
        <f t="shared" si="28"/>
        <v>0</v>
      </c>
      <c r="G108" s="54"/>
      <c r="H108" s="54"/>
      <c r="I108" s="54"/>
      <c r="J108" s="61">
        <f>K108+L108+M108+N108+O108+P108+Q108</f>
        <v>0</v>
      </c>
      <c r="K108" s="53"/>
      <c r="L108" s="53"/>
      <c r="M108" s="53"/>
      <c r="N108" s="53"/>
      <c r="O108" s="53"/>
      <c r="P108" s="53"/>
      <c r="Q108" s="53"/>
      <c r="R108" s="391"/>
      <c r="S108" s="391"/>
      <c r="T108" s="391"/>
    </row>
    <row r="109" spans="1:20" s="389" customFormat="1" ht="12.75" customHeight="1" hidden="1">
      <c r="A109" s="36" t="s">
        <v>233</v>
      </c>
      <c r="B109" s="59" t="s">
        <v>151</v>
      </c>
      <c r="C109" s="60">
        <v>243</v>
      </c>
      <c r="D109" s="60">
        <v>226</v>
      </c>
      <c r="E109" s="47">
        <f t="shared" si="22"/>
        <v>0</v>
      </c>
      <c r="F109" s="47">
        <f t="shared" si="28"/>
        <v>0</v>
      </c>
      <c r="G109" s="54"/>
      <c r="H109" s="54"/>
      <c r="I109" s="54"/>
      <c r="J109" s="61">
        <f>K109+L109+M109+N109+O109+P109+Q109</f>
        <v>0</v>
      </c>
      <c r="K109" s="53"/>
      <c r="L109" s="53"/>
      <c r="M109" s="53"/>
      <c r="N109" s="53"/>
      <c r="O109" s="53"/>
      <c r="P109" s="53"/>
      <c r="Q109" s="53"/>
      <c r="R109" s="391"/>
      <c r="S109" s="391"/>
      <c r="T109" s="391"/>
    </row>
    <row r="110" spans="1:20" s="389" customFormat="1" ht="15.75" customHeight="1" hidden="1">
      <c r="A110" s="36" t="s">
        <v>234</v>
      </c>
      <c r="B110" s="59" t="s">
        <v>152</v>
      </c>
      <c r="C110" s="60">
        <v>243</v>
      </c>
      <c r="D110" s="60">
        <v>228</v>
      </c>
      <c r="E110" s="47">
        <f t="shared" si="22"/>
        <v>0</v>
      </c>
      <c r="F110" s="47">
        <f t="shared" si="28"/>
        <v>0</v>
      </c>
      <c r="G110" s="54"/>
      <c r="H110" s="54"/>
      <c r="I110" s="54"/>
      <c r="J110" s="61">
        <f>K110+L110+M110+N110+O110+P110+Q110</f>
        <v>0</v>
      </c>
      <c r="K110" s="53"/>
      <c r="L110" s="53"/>
      <c r="M110" s="53"/>
      <c r="N110" s="53"/>
      <c r="O110" s="53"/>
      <c r="P110" s="53"/>
      <c r="Q110" s="53"/>
      <c r="R110" s="391"/>
      <c r="S110" s="391"/>
      <c r="T110" s="391"/>
    </row>
    <row r="111" spans="1:20" s="389" customFormat="1" ht="16.5" customHeight="1" hidden="1">
      <c r="A111" s="36" t="s">
        <v>236</v>
      </c>
      <c r="B111" s="59" t="s">
        <v>235</v>
      </c>
      <c r="C111" s="60">
        <v>243</v>
      </c>
      <c r="D111" s="60">
        <v>310</v>
      </c>
      <c r="E111" s="47">
        <f t="shared" si="22"/>
        <v>0</v>
      </c>
      <c r="F111" s="47">
        <f t="shared" si="28"/>
        <v>0</v>
      </c>
      <c r="G111" s="54"/>
      <c r="H111" s="54"/>
      <c r="I111" s="54"/>
      <c r="J111" s="61">
        <f>K111+L111+M111+N111+O111+P111+Q111</f>
        <v>0</v>
      </c>
      <c r="K111" s="53"/>
      <c r="L111" s="53"/>
      <c r="M111" s="53"/>
      <c r="N111" s="53"/>
      <c r="O111" s="53"/>
      <c r="P111" s="53"/>
      <c r="Q111" s="53"/>
      <c r="R111" s="391"/>
      <c r="S111" s="391"/>
      <c r="T111" s="391"/>
    </row>
    <row r="112" spans="1:20" s="389" customFormat="1" ht="18" customHeight="1">
      <c r="A112" s="62" t="s">
        <v>237</v>
      </c>
      <c r="B112" s="63" t="s">
        <v>102</v>
      </c>
      <c r="C112" s="64">
        <v>244</v>
      </c>
      <c r="D112" s="64" t="s">
        <v>3</v>
      </c>
      <c r="E112" s="65">
        <f>F112+I112+J112</f>
        <v>4193500</v>
      </c>
      <c r="F112" s="65">
        <f t="shared" si="28"/>
        <v>4008000</v>
      </c>
      <c r="G112" s="65">
        <f>G114+G115+G116+G117+G118+G119+G122+G123+G124+G125+G126+G127</f>
        <v>0</v>
      </c>
      <c r="H112" s="65">
        <f>H114+H115+H116+H117+H118+H119+H122+H123+H124+H125+H126+H127</f>
        <v>4008000</v>
      </c>
      <c r="I112" s="65">
        <f>I114+I115+I116+I117+I118+I119+I122+I123+I124+I125+I126+I127</f>
        <v>185500</v>
      </c>
      <c r="J112" s="65">
        <f>J114+J115+J116+J117+J118+J119+J122+J123+J124+J125+J126+J127</f>
        <v>0</v>
      </c>
      <c r="K112" s="65">
        <f aca="true" t="shared" si="30" ref="K112:Q112">K114+K115+K116+K117+K118+K119+K122+K123+K125+K126+K127</f>
        <v>0</v>
      </c>
      <c r="L112" s="65">
        <f t="shared" si="30"/>
        <v>0</v>
      </c>
      <c r="M112" s="65">
        <f t="shared" si="30"/>
        <v>0</v>
      </c>
      <c r="N112" s="65">
        <f t="shared" si="30"/>
        <v>0</v>
      </c>
      <c r="O112" s="65">
        <f t="shared" si="30"/>
        <v>0</v>
      </c>
      <c r="P112" s="65">
        <f t="shared" si="30"/>
        <v>0</v>
      </c>
      <c r="Q112" s="65">
        <f t="shared" si="30"/>
        <v>0</v>
      </c>
      <c r="R112" s="391"/>
      <c r="S112" s="391"/>
      <c r="T112" s="391"/>
    </row>
    <row r="113" spans="1:20" s="389" customFormat="1" ht="12.75" customHeight="1">
      <c r="A113" s="36" t="s">
        <v>1</v>
      </c>
      <c r="B113" s="56"/>
      <c r="C113" s="546"/>
      <c r="D113" s="547"/>
      <c r="E113" s="47"/>
      <c r="F113" s="47"/>
      <c r="G113" s="47"/>
      <c r="H113" s="47"/>
      <c r="I113" s="47"/>
      <c r="J113" s="47"/>
      <c r="K113" s="48"/>
      <c r="L113" s="48"/>
      <c r="M113" s="48"/>
      <c r="N113" s="48"/>
      <c r="O113" s="48"/>
      <c r="P113" s="48"/>
      <c r="Q113" s="48"/>
      <c r="R113" s="391"/>
      <c r="S113" s="391"/>
      <c r="T113" s="391"/>
    </row>
    <row r="114" spans="1:20" s="389" customFormat="1" ht="14.25" customHeight="1">
      <c r="A114" s="36" t="s">
        <v>238</v>
      </c>
      <c r="B114" s="59" t="s">
        <v>153</v>
      </c>
      <c r="C114" s="37">
        <v>244</v>
      </c>
      <c r="D114" s="37">
        <v>221</v>
      </c>
      <c r="E114" s="47">
        <f aca="true" t="shared" si="31" ref="E114:E127">F114+I114+J114</f>
        <v>180000</v>
      </c>
      <c r="F114" s="47">
        <f aca="true" t="shared" si="32" ref="F114:F137">G114+H114</f>
        <v>180000</v>
      </c>
      <c r="G114" s="54"/>
      <c r="H114" s="54">
        <v>180000</v>
      </c>
      <c r="I114" s="54"/>
      <c r="J114" s="61">
        <f aca="true" t="shared" si="33" ref="J114:J136">K114+L114+M114+N114+O114+P114+Q114</f>
        <v>0</v>
      </c>
      <c r="K114" s="67"/>
      <c r="L114" s="67"/>
      <c r="M114" s="67"/>
      <c r="N114" s="67"/>
      <c r="O114" s="67"/>
      <c r="P114" s="67"/>
      <c r="Q114" s="67"/>
      <c r="R114" s="391"/>
      <c r="S114" s="391"/>
      <c r="T114" s="391"/>
    </row>
    <row r="115" spans="1:20" s="389" customFormat="1" ht="12.75" customHeight="1">
      <c r="A115" s="36" t="s">
        <v>239</v>
      </c>
      <c r="B115" s="59" t="s">
        <v>154</v>
      </c>
      <c r="C115" s="37">
        <v>244</v>
      </c>
      <c r="D115" s="37">
        <v>222</v>
      </c>
      <c r="E115" s="47">
        <f t="shared" si="31"/>
        <v>0</v>
      </c>
      <c r="F115" s="47">
        <f t="shared" si="32"/>
        <v>0</v>
      </c>
      <c r="G115" s="54"/>
      <c r="H115" s="54"/>
      <c r="I115" s="54"/>
      <c r="J115" s="61">
        <f t="shared" si="33"/>
        <v>0</v>
      </c>
      <c r="K115" s="67"/>
      <c r="L115" s="67"/>
      <c r="M115" s="67"/>
      <c r="N115" s="67"/>
      <c r="O115" s="67"/>
      <c r="P115" s="67"/>
      <c r="Q115" s="67"/>
      <c r="R115" s="391"/>
      <c r="S115" s="391"/>
      <c r="T115" s="391"/>
    </row>
    <row r="116" spans="1:20" s="389" customFormat="1" ht="15" customHeight="1">
      <c r="A116" s="36" t="s">
        <v>240</v>
      </c>
      <c r="B116" s="59" t="s">
        <v>155</v>
      </c>
      <c r="C116" s="37">
        <v>244</v>
      </c>
      <c r="D116" s="37">
        <v>223</v>
      </c>
      <c r="E116" s="47">
        <f t="shared" si="31"/>
        <v>308100</v>
      </c>
      <c r="F116" s="47">
        <f t="shared" si="32"/>
        <v>308100</v>
      </c>
      <c r="G116" s="54"/>
      <c r="H116" s="54">
        <v>308100</v>
      </c>
      <c r="I116" s="54"/>
      <c r="J116" s="61">
        <f t="shared" si="33"/>
        <v>0</v>
      </c>
      <c r="K116" s="67"/>
      <c r="L116" s="67"/>
      <c r="M116" s="67"/>
      <c r="N116" s="67"/>
      <c r="O116" s="67"/>
      <c r="P116" s="67"/>
      <c r="Q116" s="67"/>
      <c r="R116" s="391"/>
      <c r="S116" s="391"/>
      <c r="T116" s="391"/>
    </row>
    <row r="117" spans="1:20" s="389" customFormat="1" ht="38.25" customHeight="1">
      <c r="A117" s="36" t="s">
        <v>241</v>
      </c>
      <c r="B117" s="59" t="s">
        <v>156</v>
      </c>
      <c r="C117" s="37">
        <v>244</v>
      </c>
      <c r="D117" s="37">
        <v>224</v>
      </c>
      <c r="E117" s="47">
        <f t="shared" si="31"/>
        <v>864900</v>
      </c>
      <c r="F117" s="47">
        <f t="shared" si="32"/>
        <v>864900</v>
      </c>
      <c r="G117" s="54"/>
      <c r="H117" s="54">
        <v>864900</v>
      </c>
      <c r="I117" s="54"/>
      <c r="J117" s="61">
        <f t="shared" si="33"/>
        <v>0</v>
      </c>
      <c r="K117" s="67"/>
      <c r="L117" s="67"/>
      <c r="M117" s="67"/>
      <c r="N117" s="67"/>
      <c r="O117" s="67"/>
      <c r="P117" s="67"/>
      <c r="Q117" s="67"/>
      <c r="R117" s="391"/>
      <c r="S117" s="391"/>
      <c r="T117" s="391"/>
    </row>
    <row r="118" spans="1:20" s="389" customFormat="1" ht="14.25" customHeight="1">
      <c r="A118" s="36" t="s">
        <v>242</v>
      </c>
      <c r="B118" s="59" t="s">
        <v>157</v>
      </c>
      <c r="C118" s="37">
        <v>244</v>
      </c>
      <c r="D118" s="37">
        <v>225</v>
      </c>
      <c r="E118" s="47">
        <f t="shared" si="31"/>
        <v>363900</v>
      </c>
      <c r="F118" s="47">
        <f t="shared" si="32"/>
        <v>333900</v>
      </c>
      <c r="G118" s="54"/>
      <c r="H118" s="54">
        <v>333900</v>
      </c>
      <c r="I118" s="54">
        <v>30000</v>
      </c>
      <c r="J118" s="61">
        <f t="shared" si="33"/>
        <v>0</v>
      </c>
      <c r="K118" s="67"/>
      <c r="L118" s="67"/>
      <c r="M118" s="67"/>
      <c r="N118" s="67"/>
      <c r="O118" s="67"/>
      <c r="P118" s="67"/>
      <c r="Q118" s="67"/>
      <c r="R118" s="391"/>
      <c r="S118" s="391"/>
      <c r="T118" s="391"/>
    </row>
    <row r="119" spans="1:20" s="389" customFormat="1" ht="13.5" customHeight="1">
      <c r="A119" s="36" t="s">
        <v>233</v>
      </c>
      <c r="B119" s="59" t="s">
        <v>248</v>
      </c>
      <c r="C119" s="37">
        <v>244</v>
      </c>
      <c r="D119" s="37">
        <v>226</v>
      </c>
      <c r="E119" s="47">
        <f t="shared" si="31"/>
        <v>1352700</v>
      </c>
      <c r="F119" s="47">
        <f t="shared" si="32"/>
        <v>1352700</v>
      </c>
      <c r="G119" s="54"/>
      <c r="H119" s="54">
        <v>1352700</v>
      </c>
      <c r="I119" s="54"/>
      <c r="J119" s="61">
        <f t="shared" si="33"/>
        <v>0</v>
      </c>
      <c r="K119" s="67"/>
      <c r="L119" s="67"/>
      <c r="M119" s="67"/>
      <c r="N119" s="67"/>
      <c r="O119" s="67"/>
      <c r="P119" s="67"/>
      <c r="Q119" s="67"/>
      <c r="R119" s="391"/>
      <c r="S119" s="391"/>
      <c r="T119" s="391"/>
    </row>
    <row r="120" spans="1:18" s="389" customFormat="1" ht="13.5" customHeight="1">
      <c r="A120" s="286" t="s">
        <v>243</v>
      </c>
      <c r="B120" s="285"/>
      <c r="C120" s="37"/>
      <c r="D120" s="121"/>
      <c r="E120" s="47"/>
      <c r="F120" s="47"/>
      <c r="G120" s="47"/>
      <c r="H120" s="47"/>
      <c r="I120" s="47"/>
      <c r="J120" s="47"/>
      <c r="K120" s="68"/>
      <c r="L120" s="68"/>
      <c r="M120" s="68"/>
      <c r="N120" s="48"/>
      <c r="O120" s="48"/>
      <c r="P120" s="48"/>
      <c r="Q120" s="48"/>
      <c r="R120" s="424"/>
    </row>
    <row r="121" spans="1:19" s="389" customFormat="1" ht="13.5" customHeight="1">
      <c r="A121" s="36" t="s">
        <v>244</v>
      </c>
      <c r="B121" s="59" t="s">
        <v>249</v>
      </c>
      <c r="C121" s="37">
        <v>244</v>
      </c>
      <c r="D121" s="37">
        <v>226</v>
      </c>
      <c r="E121" s="47">
        <f>F121+I121+J121</f>
        <v>0</v>
      </c>
      <c r="F121" s="47">
        <f>G121+H121</f>
        <v>0</v>
      </c>
      <c r="G121" s="54"/>
      <c r="H121" s="54"/>
      <c r="I121" s="54"/>
      <c r="J121" s="54">
        <f>K121+L121+M121</f>
        <v>0</v>
      </c>
      <c r="K121" s="67"/>
      <c r="L121" s="67"/>
      <c r="M121" s="67"/>
      <c r="N121" s="48"/>
      <c r="O121" s="48"/>
      <c r="P121" s="48"/>
      <c r="Q121" s="48"/>
      <c r="R121" s="424"/>
      <c r="S121" s="424"/>
    </row>
    <row r="122" spans="1:20" s="389" customFormat="1" ht="13.5" customHeight="1">
      <c r="A122" s="36" t="s">
        <v>245</v>
      </c>
      <c r="B122" s="59" t="s">
        <v>158</v>
      </c>
      <c r="C122" s="37">
        <v>244</v>
      </c>
      <c r="D122" s="37">
        <v>227</v>
      </c>
      <c r="E122" s="47">
        <f t="shared" si="31"/>
        <v>13500</v>
      </c>
      <c r="F122" s="47">
        <f>G122+H122</f>
        <v>13500</v>
      </c>
      <c r="G122" s="54"/>
      <c r="H122" s="54">
        <v>13500</v>
      </c>
      <c r="I122" s="54"/>
      <c r="J122" s="61">
        <f t="shared" si="33"/>
        <v>0</v>
      </c>
      <c r="K122" s="67"/>
      <c r="L122" s="67"/>
      <c r="M122" s="67"/>
      <c r="N122" s="67"/>
      <c r="O122" s="67"/>
      <c r="P122" s="67"/>
      <c r="Q122" s="67"/>
      <c r="R122" s="391"/>
      <c r="S122" s="391"/>
      <c r="T122" s="391"/>
    </row>
    <row r="123" spans="1:20" s="389" customFormat="1" ht="15" customHeight="1">
      <c r="A123" s="36" t="s">
        <v>234</v>
      </c>
      <c r="B123" s="59" t="s">
        <v>159</v>
      </c>
      <c r="C123" s="37">
        <v>244</v>
      </c>
      <c r="D123" s="37">
        <v>228</v>
      </c>
      <c r="E123" s="47">
        <f t="shared" si="31"/>
        <v>0</v>
      </c>
      <c r="F123" s="47">
        <f>G123+H123</f>
        <v>0</v>
      </c>
      <c r="G123" s="54"/>
      <c r="H123" s="54"/>
      <c r="I123" s="54"/>
      <c r="J123" s="61">
        <f t="shared" si="33"/>
        <v>0</v>
      </c>
      <c r="K123" s="67"/>
      <c r="L123" s="67"/>
      <c r="M123" s="67"/>
      <c r="N123" s="67"/>
      <c r="O123" s="67"/>
      <c r="P123" s="67"/>
      <c r="Q123" s="67"/>
      <c r="R123" s="391"/>
      <c r="S123" s="391"/>
      <c r="T123" s="391"/>
    </row>
    <row r="124" spans="1:20" s="389" customFormat="1" ht="39" customHeight="1">
      <c r="A124" s="36" t="s">
        <v>571</v>
      </c>
      <c r="B124" s="66" t="s">
        <v>160</v>
      </c>
      <c r="C124" s="37">
        <v>244</v>
      </c>
      <c r="D124" s="37">
        <v>229</v>
      </c>
      <c r="E124" s="375">
        <f>F124+I124+J124</f>
        <v>0</v>
      </c>
      <c r="F124" s="375">
        <f>G124+H124</f>
        <v>0</v>
      </c>
      <c r="G124" s="54"/>
      <c r="H124" s="54"/>
      <c r="I124" s="54"/>
      <c r="J124" s="375">
        <f t="shared" si="33"/>
        <v>0</v>
      </c>
      <c r="K124" s="67"/>
      <c r="L124" s="67"/>
      <c r="M124" s="67"/>
      <c r="N124" s="67"/>
      <c r="O124" s="67"/>
      <c r="P124" s="67"/>
      <c r="Q124" s="67"/>
      <c r="R124" s="391"/>
      <c r="S124" s="391"/>
      <c r="T124" s="391"/>
    </row>
    <row r="125" spans="1:20" s="389" customFormat="1" ht="14.25" customHeight="1">
      <c r="A125" s="36" t="s">
        <v>236</v>
      </c>
      <c r="B125" s="66" t="s">
        <v>161</v>
      </c>
      <c r="C125" s="37">
        <v>244</v>
      </c>
      <c r="D125" s="37">
        <v>310</v>
      </c>
      <c r="E125" s="47">
        <f t="shared" si="31"/>
        <v>770000</v>
      </c>
      <c r="F125" s="47">
        <f t="shared" si="32"/>
        <v>675000</v>
      </c>
      <c r="G125" s="54"/>
      <c r="H125" s="54">
        <v>675000</v>
      </c>
      <c r="I125" s="54">
        <v>95000</v>
      </c>
      <c r="J125" s="61">
        <f t="shared" si="33"/>
        <v>0</v>
      </c>
      <c r="K125" s="67"/>
      <c r="L125" s="67"/>
      <c r="M125" s="67"/>
      <c r="N125" s="67"/>
      <c r="O125" s="67"/>
      <c r="P125" s="67"/>
      <c r="Q125" s="67"/>
      <c r="R125" s="391"/>
      <c r="S125" s="391"/>
      <c r="T125" s="391"/>
    </row>
    <row r="126" spans="1:20" s="389" customFormat="1" ht="14.25" customHeight="1">
      <c r="A126" s="36" t="s">
        <v>246</v>
      </c>
      <c r="B126" s="66" t="s">
        <v>162</v>
      </c>
      <c r="C126" s="37">
        <v>244</v>
      </c>
      <c r="D126" s="37">
        <v>320</v>
      </c>
      <c r="E126" s="47">
        <f t="shared" si="31"/>
        <v>0</v>
      </c>
      <c r="F126" s="47">
        <f t="shared" si="32"/>
        <v>0</v>
      </c>
      <c r="G126" s="54"/>
      <c r="H126" s="54"/>
      <c r="I126" s="54"/>
      <c r="J126" s="61">
        <f t="shared" si="33"/>
        <v>0</v>
      </c>
      <c r="K126" s="67"/>
      <c r="L126" s="67"/>
      <c r="M126" s="67"/>
      <c r="N126" s="67"/>
      <c r="O126" s="67"/>
      <c r="P126" s="67"/>
      <c r="Q126" s="67"/>
      <c r="R126" s="391"/>
      <c r="S126" s="391"/>
      <c r="T126" s="391"/>
    </row>
    <row r="127" spans="1:20" s="389" customFormat="1" ht="15" customHeight="1">
      <c r="A127" s="36" t="s">
        <v>247</v>
      </c>
      <c r="B127" s="66" t="s">
        <v>572</v>
      </c>
      <c r="C127" s="37">
        <v>244</v>
      </c>
      <c r="D127" s="37">
        <v>340</v>
      </c>
      <c r="E127" s="47">
        <f t="shared" si="31"/>
        <v>340400</v>
      </c>
      <c r="F127" s="47">
        <f t="shared" si="32"/>
        <v>279900</v>
      </c>
      <c r="G127" s="47">
        <f>G129+G130+G131+G132+G133+G134+G135+G136</f>
        <v>0</v>
      </c>
      <c r="H127" s="47">
        <f aca="true" t="shared" si="34" ref="H127:Q127">H129+H130+H131+H132+H133+H134+H135+H136</f>
        <v>279900</v>
      </c>
      <c r="I127" s="47">
        <f t="shared" si="34"/>
        <v>60500</v>
      </c>
      <c r="J127" s="61">
        <f t="shared" si="33"/>
        <v>0</v>
      </c>
      <c r="K127" s="47">
        <f t="shared" si="34"/>
        <v>0</v>
      </c>
      <c r="L127" s="47">
        <f t="shared" si="34"/>
        <v>0</v>
      </c>
      <c r="M127" s="47">
        <f t="shared" si="34"/>
        <v>0</v>
      </c>
      <c r="N127" s="47">
        <f t="shared" si="34"/>
        <v>0</v>
      </c>
      <c r="O127" s="47">
        <f t="shared" si="34"/>
        <v>0</v>
      </c>
      <c r="P127" s="47">
        <f t="shared" si="34"/>
        <v>0</v>
      </c>
      <c r="Q127" s="47">
        <f t="shared" si="34"/>
        <v>0</v>
      </c>
      <c r="R127" s="391"/>
      <c r="S127" s="391"/>
      <c r="T127" s="391"/>
    </row>
    <row r="128" spans="1:20" s="389" customFormat="1" ht="12.75">
      <c r="A128" s="36" t="s">
        <v>1</v>
      </c>
      <c r="B128" s="66"/>
      <c r="C128" s="75"/>
      <c r="D128" s="76"/>
      <c r="E128" s="47"/>
      <c r="F128" s="47"/>
      <c r="G128" s="47"/>
      <c r="H128" s="47"/>
      <c r="I128" s="47"/>
      <c r="J128" s="61"/>
      <c r="K128" s="68"/>
      <c r="L128" s="68"/>
      <c r="M128" s="68"/>
      <c r="N128" s="68"/>
      <c r="O128" s="68"/>
      <c r="P128" s="68"/>
      <c r="Q128" s="68"/>
      <c r="R128" s="391"/>
      <c r="S128" s="391"/>
      <c r="T128" s="391"/>
    </row>
    <row r="129" spans="1:20" s="389" customFormat="1" ht="27" customHeight="1">
      <c r="A129" s="16" t="s">
        <v>251</v>
      </c>
      <c r="B129" s="66" t="s">
        <v>573</v>
      </c>
      <c r="C129" s="75">
        <v>244</v>
      </c>
      <c r="D129" s="121">
        <v>341</v>
      </c>
      <c r="E129" s="47">
        <f>F129+I129+J129</f>
        <v>0</v>
      </c>
      <c r="F129" s="47">
        <f>G129+H129</f>
        <v>0</v>
      </c>
      <c r="G129" s="54"/>
      <c r="H129" s="54"/>
      <c r="I129" s="54"/>
      <c r="J129" s="61">
        <f t="shared" si="33"/>
        <v>0</v>
      </c>
      <c r="K129" s="67"/>
      <c r="L129" s="67"/>
      <c r="M129" s="67"/>
      <c r="N129" s="68"/>
      <c r="O129" s="68"/>
      <c r="P129" s="68"/>
      <c r="Q129" s="68"/>
      <c r="R129" s="391"/>
      <c r="S129" s="391"/>
      <c r="T129" s="391"/>
    </row>
    <row r="130" spans="1:20" s="389" customFormat="1" ht="18" customHeight="1">
      <c r="A130" s="36" t="s">
        <v>252</v>
      </c>
      <c r="B130" s="66" t="s">
        <v>574</v>
      </c>
      <c r="C130" s="37">
        <v>244</v>
      </c>
      <c r="D130" s="39">
        <v>342</v>
      </c>
      <c r="E130" s="47">
        <f aca="true" t="shared" si="35" ref="E130:E136">F130+I130+J130</f>
        <v>0</v>
      </c>
      <c r="F130" s="47">
        <f t="shared" si="32"/>
        <v>0</v>
      </c>
      <c r="G130" s="54"/>
      <c r="H130" s="54"/>
      <c r="I130" s="54"/>
      <c r="J130" s="61">
        <f t="shared" si="33"/>
        <v>0</v>
      </c>
      <c r="K130" s="67"/>
      <c r="L130" s="67"/>
      <c r="M130" s="67"/>
      <c r="N130" s="67"/>
      <c r="O130" s="67"/>
      <c r="P130" s="67"/>
      <c r="Q130" s="67"/>
      <c r="R130" s="391"/>
      <c r="S130" s="391"/>
      <c r="T130" s="391"/>
    </row>
    <row r="131" spans="1:20" s="389" customFormat="1" ht="27" customHeight="1">
      <c r="A131" s="36" t="s">
        <v>254</v>
      </c>
      <c r="B131" s="66" t="s">
        <v>575</v>
      </c>
      <c r="C131" s="37">
        <v>244</v>
      </c>
      <c r="D131" s="39">
        <v>343</v>
      </c>
      <c r="E131" s="47">
        <f t="shared" si="35"/>
        <v>105300</v>
      </c>
      <c r="F131" s="47">
        <f t="shared" si="32"/>
        <v>105300</v>
      </c>
      <c r="G131" s="54"/>
      <c r="H131" s="54">
        <v>105300</v>
      </c>
      <c r="I131" s="54"/>
      <c r="J131" s="61">
        <f t="shared" si="33"/>
        <v>0</v>
      </c>
      <c r="K131" s="67"/>
      <c r="L131" s="67"/>
      <c r="M131" s="67"/>
      <c r="N131" s="67"/>
      <c r="O131" s="67"/>
      <c r="P131" s="67"/>
      <c r="Q131" s="67"/>
      <c r="R131" s="391"/>
      <c r="S131" s="391"/>
      <c r="T131" s="391"/>
    </row>
    <row r="132" spans="1:20" s="389" customFormat="1" ht="17.25" customHeight="1">
      <c r="A132" s="36" t="s">
        <v>253</v>
      </c>
      <c r="B132" s="66" t="s">
        <v>576</v>
      </c>
      <c r="C132" s="37">
        <v>244</v>
      </c>
      <c r="D132" s="39">
        <v>344</v>
      </c>
      <c r="E132" s="47">
        <f t="shared" si="35"/>
        <v>22700</v>
      </c>
      <c r="F132" s="47">
        <f t="shared" si="32"/>
        <v>2700</v>
      </c>
      <c r="G132" s="54"/>
      <c r="H132" s="54">
        <v>2700</v>
      </c>
      <c r="I132" s="54">
        <v>20000</v>
      </c>
      <c r="J132" s="61">
        <f t="shared" si="33"/>
        <v>0</v>
      </c>
      <c r="K132" s="67"/>
      <c r="L132" s="67"/>
      <c r="M132" s="67"/>
      <c r="N132" s="67"/>
      <c r="O132" s="67"/>
      <c r="P132" s="67"/>
      <c r="Q132" s="67"/>
      <c r="R132" s="391"/>
      <c r="S132" s="391"/>
      <c r="T132" s="391"/>
    </row>
    <row r="133" spans="1:20" s="389" customFormat="1" ht="18" customHeight="1">
      <c r="A133" s="36" t="s">
        <v>198</v>
      </c>
      <c r="B133" s="66" t="s">
        <v>577</v>
      </c>
      <c r="C133" s="37">
        <v>244</v>
      </c>
      <c r="D133" s="39">
        <v>345</v>
      </c>
      <c r="E133" s="47">
        <f t="shared" si="35"/>
        <v>9000</v>
      </c>
      <c r="F133" s="47">
        <f t="shared" si="32"/>
        <v>9000</v>
      </c>
      <c r="G133" s="54"/>
      <c r="H133" s="54">
        <v>9000</v>
      </c>
      <c r="I133" s="54"/>
      <c r="J133" s="61">
        <f t="shared" si="33"/>
        <v>0</v>
      </c>
      <c r="K133" s="67"/>
      <c r="L133" s="67"/>
      <c r="M133" s="67"/>
      <c r="N133" s="67"/>
      <c r="O133" s="67"/>
      <c r="P133" s="67"/>
      <c r="Q133" s="67"/>
      <c r="R133" s="391"/>
      <c r="S133" s="391"/>
      <c r="T133" s="391"/>
    </row>
    <row r="134" spans="1:20" s="389" customFormat="1" ht="23.25" customHeight="1">
      <c r="A134" s="36" t="s">
        <v>255</v>
      </c>
      <c r="B134" s="66" t="s">
        <v>578</v>
      </c>
      <c r="C134" s="37">
        <v>244</v>
      </c>
      <c r="D134" s="39">
        <v>346</v>
      </c>
      <c r="E134" s="47">
        <f t="shared" si="35"/>
        <v>145080</v>
      </c>
      <c r="F134" s="47">
        <f t="shared" si="32"/>
        <v>108180</v>
      </c>
      <c r="G134" s="54"/>
      <c r="H134" s="54">
        <v>108180</v>
      </c>
      <c r="I134" s="54">
        <v>36900</v>
      </c>
      <c r="J134" s="61">
        <f t="shared" si="33"/>
        <v>0</v>
      </c>
      <c r="K134" s="67"/>
      <c r="L134" s="67"/>
      <c r="M134" s="67"/>
      <c r="N134" s="67"/>
      <c r="O134" s="67"/>
      <c r="P134" s="67"/>
      <c r="Q134" s="67"/>
      <c r="R134" s="391"/>
      <c r="S134" s="391"/>
      <c r="T134" s="391"/>
    </row>
    <row r="135" spans="1:20" s="389" customFormat="1" ht="23.25" customHeight="1">
      <c r="A135" s="36" t="s">
        <v>256</v>
      </c>
      <c r="B135" s="66" t="s">
        <v>579</v>
      </c>
      <c r="C135" s="37">
        <v>244</v>
      </c>
      <c r="D135" s="39">
        <v>347</v>
      </c>
      <c r="E135" s="47">
        <f t="shared" si="35"/>
        <v>0</v>
      </c>
      <c r="F135" s="47">
        <f t="shared" si="32"/>
        <v>0</v>
      </c>
      <c r="G135" s="54"/>
      <c r="H135" s="54"/>
      <c r="I135" s="54"/>
      <c r="J135" s="61">
        <f t="shared" si="33"/>
        <v>0</v>
      </c>
      <c r="K135" s="67"/>
      <c r="L135" s="67"/>
      <c r="M135" s="67"/>
      <c r="N135" s="67"/>
      <c r="O135" s="67"/>
      <c r="P135" s="67"/>
      <c r="Q135" s="67"/>
      <c r="R135" s="391"/>
      <c r="S135" s="391"/>
      <c r="T135" s="391"/>
    </row>
    <row r="136" spans="1:20" s="389" customFormat="1" ht="24.75" customHeight="1">
      <c r="A136" s="36" t="s">
        <v>257</v>
      </c>
      <c r="B136" s="59" t="s">
        <v>250</v>
      </c>
      <c r="C136" s="37">
        <v>244</v>
      </c>
      <c r="D136" s="39">
        <v>349</v>
      </c>
      <c r="E136" s="47">
        <f t="shared" si="35"/>
        <v>58320</v>
      </c>
      <c r="F136" s="47">
        <f t="shared" si="32"/>
        <v>54720</v>
      </c>
      <c r="G136" s="54"/>
      <c r="H136" s="54">
        <v>54720</v>
      </c>
      <c r="I136" s="54">
        <v>3600</v>
      </c>
      <c r="J136" s="61">
        <f t="shared" si="33"/>
        <v>0</v>
      </c>
      <c r="K136" s="67"/>
      <c r="L136" s="67"/>
      <c r="M136" s="67"/>
      <c r="N136" s="67"/>
      <c r="O136" s="67"/>
      <c r="P136" s="67"/>
      <c r="Q136" s="67"/>
      <c r="R136" s="391"/>
      <c r="S136" s="391"/>
      <c r="T136" s="391"/>
    </row>
    <row r="137" spans="1:20" s="389" customFormat="1" ht="18" customHeight="1">
      <c r="A137" s="115" t="s">
        <v>642</v>
      </c>
      <c r="B137" s="288" t="s">
        <v>640</v>
      </c>
      <c r="C137" s="64">
        <v>247</v>
      </c>
      <c r="D137" s="64" t="s">
        <v>3</v>
      </c>
      <c r="E137" s="65">
        <f>F137+I137+J137</f>
        <v>615100</v>
      </c>
      <c r="F137" s="65">
        <f t="shared" si="32"/>
        <v>615100</v>
      </c>
      <c r="G137" s="65">
        <f>G139</f>
        <v>0</v>
      </c>
      <c r="H137" s="65">
        <f aca="true" t="shared" si="36" ref="H137:O137">H139</f>
        <v>615100</v>
      </c>
      <c r="I137" s="65">
        <f t="shared" si="36"/>
        <v>0</v>
      </c>
      <c r="J137" s="65">
        <f t="shared" si="36"/>
        <v>0</v>
      </c>
      <c r="K137" s="65">
        <f t="shared" si="36"/>
        <v>0</v>
      </c>
      <c r="L137" s="65">
        <f t="shared" si="36"/>
        <v>0</v>
      </c>
      <c r="M137" s="65">
        <f t="shared" si="36"/>
        <v>0</v>
      </c>
      <c r="N137" s="65">
        <f t="shared" si="36"/>
        <v>0</v>
      </c>
      <c r="O137" s="65">
        <f t="shared" si="36"/>
        <v>0</v>
      </c>
      <c r="P137" s="65" t="e">
        <f>P139+P140+P141+P142+P143+#REF!+#REF!+P152+P154+P155+P156</f>
        <v>#REF!</v>
      </c>
      <c r="Q137" s="65" t="e">
        <f>Q139+Q140+Q141+Q142+Q143+#REF!+#REF!+Q152+Q154+Q155+Q156</f>
        <v>#REF!</v>
      </c>
      <c r="R137" s="391"/>
      <c r="S137" s="391"/>
      <c r="T137" s="391"/>
    </row>
    <row r="138" spans="1:20" s="389" customFormat="1" ht="12.75" customHeight="1">
      <c r="A138" s="286" t="s">
        <v>1</v>
      </c>
      <c r="B138" s="289"/>
      <c r="C138" s="546"/>
      <c r="D138" s="547"/>
      <c r="E138" s="47"/>
      <c r="F138" s="47"/>
      <c r="G138" s="47"/>
      <c r="H138" s="47"/>
      <c r="I138" s="47"/>
      <c r="J138" s="47"/>
      <c r="K138" s="48"/>
      <c r="L138" s="48"/>
      <c r="M138" s="48"/>
      <c r="N138" s="48"/>
      <c r="O138" s="48"/>
      <c r="P138" s="48"/>
      <c r="Q138" s="48"/>
      <c r="R138" s="391"/>
      <c r="S138" s="391"/>
      <c r="T138" s="391"/>
    </row>
    <row r="139" spans="1:20" s="389" customFormat="1" ht="14.25" customHeight="1">
      <c r="A139" s="286" t="s">
        <v>240</v>
      </c>
      <c r="B139" s="285" t="s">
        <v>641</v>
      </c>
      <c r="C139" s="37">
        <v>247</v>
      </c>
      <c r="D139" s="37">
        <v>223</v>
      </c>
      <c r="E139" s="47">
        <f>F139+I139+J139</f>
        <v>615100</v>
      </c>
      <c r="F139" s="47">
        <f>G139+H139</f>
        <v>615100</v>
      </c>
      <c r="G139" s="54"/>
      <c r="H139" s="54">
        <v>615100</v>
      </c>
      <c r="I139" s="54"/>
      <c r="J139" s="61">
        <f>K139+L139+M139+N139+O139+P139+Q139</f>
        <v>0</v>
      </c>
      <c r="K139" s="67"/>
      <c r="L139" s="67"/>
      <c r="M139" s="67"/>
      <c r="N139" s="67"/>
      <c r="O139" s="67"/>
      <c r="P139" s="67"/>
      <c r="Q139" s="67"/>
      <c r="R139" s="391"/>
      <c r="S139" s="391"/>
      <c r="T139" s="391"/>
    </row>
    <row r="140" spans="1:20" s="389" customFormat="1" ht="24" customHeight="1">
      <c r="A140" s="41" t="s">
        <v>499</v>
      </c>
      <c r="B140" s="42" t="s">
        <v>103</v>
      </c>
      <c r="C140" s="118">
        <v>100</v>
      </c>
      <c r="D140" s="118" t="s">
        <v>3</v>
      </c>
      <c r="E140" s="44">
        <f>E141+E142+E143</f>
        <v>0</v>
      </c>
      <c r="F140" s="44">
        <f>F141+F142+F143</f>
        <v>0</v>
      </c>
      <c r="G140" s="44">
        <f aca="true" t="shared" si="37" ref="G140:Q140">G141+G142+G143</f>
        <v>0</v>
      </c>
      <c r="H140" s="44">
        <f t="shared" si="37"/>
        <v>0</v>
      </c>
      <c r="I140" s="44">
        <f t="shared" si="37"/>
        <v>0</v>
      </c>
      <c r="J140" s="44">
        <f t="shared" si="37"/>
        <v>0</v>
      </c>
      <c r="K140" s="44">
        <f t="shared" si="37"/>
        <v>0</v>
      </c>
      <c r="L140" s="44">
        <f t="shared" si="37"/>
        <v>0</v>
      </c>
      <c r="M140" s="44">
        <f t="shared" si="37"/>
        <v>0</v>
      </c>
      <c r="N140" s="44">
        <f t="shared" si="37"/>
        <v>0</v>
      </c>
      <c r="O140" s="44">
        <f t="shared" si="37"/>
        <v>0</v>
      </c>
      <c r="P140" s="44">
        <f t="shared" si="37"/>
        <v>0</v>
      </c>
      <c r="Q140" s="44">
        <f t="shared" si="37"/>
        <v>0</v>
      </c>
      <c r="R140" s="391"/>
      <c r="S140" s="391"/>
      <c r="T140" s="391"/>
    </row>
    <row r="141" spans="1:20" s="389" customFormat="1" ht="27" customHeight="1" hidden="1">
      <c r="A141" s="36" t="s">
        <v>508</v>
      </c>
      <c r="B141" s="38" t="s">
        <v>104</v>
      </c>
      <c r="C141" s="119"/>
      <c r="D141" s="37">
        <v>189</v>
      </c>
      <c r="E141" s="47">
        <f>F141+I141+J141</f>
        <v>0</v>
      </c>
      <c r="F141" s="47">
        <f>G141+H141</f>
        <v>0</v>
      </c>
      <c r="G141" s="54"/>
      <c r="H141" s="54"/>
      <c r="I141" s="54"/>
      <c r="J141" s="61">
        <f>K141+L141+M141+N141+O141+P141+Q141</f>
        <v>0</v>
      </c>
      <c r="K141" s="67"/>
      <c r="L141" s="67"/>
      <c r="M141" s="67"/>
      <c r="N141" s="67"/>
      <c r="O141" s="67"/>
      <c r="P141" s="67"/>
      <c r="Q141" s="67"/>
      <c r="R141" s="391"/>
      <c r="S141" s="391"/>
      <c r="T141" s="391"/>
    </row>
    <row r="142" spans="1:20" s="389" customFormat="1" ht="13.5" customHeight="1" hidden="1">
      <c r="A142" s="36" t="s">
        <v>503</v>
      </c>
      <c r="B142" s="38" t="s">
        <v>105</v>
      </c>
      <c r="C142" s="119"/>
      <c r="D142" s="37">
        <v>189</v>
      </c>
      <c r="E142" s="47">
        <f>F142+I142+J142</f>
        <v>0</v>
      </c>
      <c r="F142" s="47">
        <f>G142+H142</f>
        <v>0</v>
      </c>
      <c r="G142" s="54"/>
      <c r="H142" s="54"/>
      <c r="I142" s="54"/>
      <c r="J142" s="61">
        <f>K142+L142+M142+N142+O142+P142+Q142</f>
        <v>0</v>
      </c>
      <c r="K142" s="67"/>
      <c r="L142" s="67"/>
      <c r="M142" s="67"/>
      <c r="N142" s="67"/>
      <c r="O142" s="67"/>
      <c r="P142" s="67"/>
      <c r="Q142" s="67"/>
      <c r="R142" s="391"/>
      <c r="S142" s="391"/>
      <c r="T142" s="391"/>
    </row>
    <row r="143" spans="1:20" s="389" customFormat="1" ht="15" customHeight="1" hidden="1">
      <c r="A143" s="36" t="s">
        <v>502</v>
      </c>
      <c r="B143" s="38" t="s">
        <v>106</v>
      </c>
      <c r="C143" s="119"/>
      <c r="D143" s="37">
        <v>189</v>
      </c>
      <c r="E143" s="47">
        <f>F143+I143+J143</f>
        <v>0</v>
      </c>
      <c r="F143" s="47">
        <f>G143+H143</f>
        <v>0</v>
      </c>
      <c r="G143" s="54"/>
      <c r="H143" s="54"/>
      <c r="I143" s="54"/>
      <c r="J143" s="61">
        <f>K143+L143+M143+N143+O143+P143+Q143</f>
        <v>0</v>
      </c>
      <c r="K143" s="67"/>
      <c r="L143" s="67"/>
      <c r="M143" s="67"/>
      <c r="N143" s="67"/>
      <c r="O143" s="67"/>
      <c r="P143" s="67"/>
      <c r="Q143" s="67"/>
      <c r="R143" s="391"/>
      <c r="S143" s="391"/>
      <c r="T143" s="391"/>
    </row>
    <row r="144" spans="1:19" s="1" customFormat="1" ht="16.5" customHeight="1">
      <c r="A144" s="41" t="s">
        <v>501</v>
      </c>
      <c r="B144" s="42" t="s">
        <v>107</v>
      </c>
      <c r="C144" s="118" t="s">
        <v>3</v>
      </c>
      <c r="D144" s="43"/>
      <c r="E144" s="44">
        <f aca="true" t="shared" si="38" ref="E144:O144">E145+E146</f>
        <v>0</v>
      </c>
      <c r="F144" s="44">
        <f t="shared" si="38"/>
        <v>0</v>
      </c>
      <c r="G144" s="44">
        <f t="shared" si="38"/>
        <v>0</v>
      </c>
      <c r="H144" s="44">
        <f t="shared" si="38"/>
        <v>0</v>
      </c>
      <c r="I144" s="44">
        <f t="shared" si="38"/>
        <v>0</v>
      </c>
      <c r="J144" s="44">
        <f t="shared" si="38"/>
        <v>0</v>
      </c>
      <c r="K144" s="44">
        <f t="shared" si="38"/>
        <v>0</v>
      </c>
      <c r="L144" s="44">
        <f t="shared" si="38"/>
        <v>0</v>
      </c>
      <c r="M144" s="44">
        <f t="shared" si="38"/>
        <v>0</v>
      </c>
      <c r="N144" s="44">
        <f t="shared" si="38"/>
        <v>0</v>
      </c>
      <c r="O144" s="44">
        <f t="shared" si="38"/>
        <v>0</v>
      </c>
      <c r="P144" s="44">
        <f>P145</f>
        <v>0</v>
      </c>
      <c r="Q144" s="44">
        <f>Q145</f>
        <v>0</v>
      </c>
      <c r="R144" s="27"/>
      <c r="S144" s="27"/>
    </row>
    <row r="145" spans="1:19" s="1" customFormat="1" ht="27" customHeight="1" hidden="1">
      <c r="A145" s="36" t="s">
        <v>260</v>
      </c>
      <c r="B145" s="38" t="s">
        <v>108</v>
      </c>
      <c r="C145" s="37">
        <v>610</v>
      </c>
      <c r="D145" s="119"/>
      <c r="E145" s="47">
        <f>F145+I145+J145</f>
        <v>0</v>
      </c>
      <c r="F145" s="47">
        <f>G145+H145</f>
        <v>0</v>
      </c>
      <c r="G145" s="54"/>
      <c r="H145" s="54"/>
      <c r="I145" s="54"/>
      <c r="J145" s="61"/>
      <c r="K145" s="67"/>
      <c r="L145" s="67"/>
      <c r="M145" s="67"/>
      <c r="N145" s="23"/>
      <c r="O145" s="23"/>
      <c r="P145" s="23"/>
      <c r="Q145" s="23"/>
      <c r="R145" s="27"/>
      <c r="S145" s="27"/>
    </row>
    <row r="146" spans="1:19" s="1" customFormat="1" ht="12.75" hidden="1">
      <c r="A146" s="36"/>
      <c r="B146" s="38"/>
      <c r="C146" s="37"/>
      <c r="D146" s="119"/>
      <c r="E146" s="47"/>
      <c r="F146" s="47"/>
      <c r="G146" s="54"/>
      <c r="H146" s="54"/>
      <c r="I146" s="54"/>
      <c r="J146" s="61"/>
      <c r="K146" s="67"/>
      <c r="L146" s="67"/>
      <c r="M146" s="67"/>
      <c r="N146" s="23"/>
      <c r="O146" s="23"/>
      <c r="P146" s="23"/>
      <c r="Q146" s="23"/>
      <c r="R146" s="27"/>
      <c r="S146" s="27"/>
    </row>
    <row r="147" spans="1:19" s="1" customFormat="1" ht="16.5" customHeight="1">
      <c r="A147" s="282" t="s">
        <v>654</v>
      </c>
      <c r="B147" s="42" t="s">
        <v>653</v>
      </c>
      <c r="C147" s="118">
        <v>700</v>
      </c>
      <c r="D147" s="43"/>
      <c r="E147" s="44">
        <f>E148</f>
        <v>0</v>
      </c>
      <c r="F147" s="44">
        <f aca="true" t="shared" si="39" ref="F147:Q147">F148</f>
        <v>0</v>
      </c>
      <c r="G147" s="44">
        <f t="shared" si="39"/>
        <v>0</v>
      </c>
      <c r="H147" s="44">
        <f t="shared" si="39"/>
        <v>0</v>
      </c>
      <c r="I147" s="44">
        <f t="shared" si="39"/>
        <v>0</v>
      </c>
      <c r="J147" s="44">
        <f t="shared" si="39"/>
        <v>0</v>
      </c>
      <c r="K147" s="44">
        <f t="shared" si="39"/>
        <v>0</v>
      </c>
      <c r="L147" s="44">
        <f t="shared" si="39"/>
        <v>0</v>
      </c>
      <c r="M147" s="44">
        <f t="shared" si="39"/>
        <v>0</v>
      </c>
      <c r="N147" s="44">
        <f t="shared" si="39"/>
        <v>0</v>
      </c>
      <c r="O147" s="44">
        <f t="shared" si="39"/>
        <v>0</v>
      </c>
      <c r="P147" s="44">
        <f t="shared" si="39"/>
        <v>0</v>
      </c>
      <c r="Q147" s="44">
        <f t="shared" si="39"/>
        <v>0</v>
      </c>
      <c r="R147" s="27"/>
      <c r="S147" s="27"/>
    </row>
    <row r="148" spans="1:19" s="1" customFormat="1" ht="36" customHeight="1" hidden="1">
      <c r="A148" s="286" t="s">
        <v>655</v>
      </c>
      <c r="B148" s="38" t="s">
        <v>656</v>
      </c>
      <c r="C148" s="37">
        <v>710</v>
      </c>
      <c r="D148" s="119"/>
      <c r="E148" s="47">
        <f>F148+I148+J148</f>
        <v>0</v>
      </c>
      <c r="F148" s="47">
        <f>G148+H148</f>
        <v>0</v>
      </c>
      <c r="G148" s="54"/>
      <c r="H148" s="54"/>
      <c r="I148" s="54"/>
      <c r="J148" s="61"/>
      <c r="K148" s="67"/>
      <c r="L148" s="67"/>
      <c r="M148" s="67"/>
      <c r="N148" s="23"/>
      <c r="O148" s="23"/>
      <c r="P148" s="23"/>
      <c r="Q148" s="23"/>
      <c r="R148" s="27"/>
      <c r="S148" s="27"/>
    </row>
    <row r="149" spans="1:19" s="1" customFormat="1" ht="16.5" customHeight="1">
      <c r="A149" s="282" t="s">
        <v>654</v>
      </c>
      <c r="B149" s="283" t="s">
        <v>657</v>
      </c>
      <c r="C149" s="290">
        <v>800</v>
      </c>
      <c r="D149" s="43"/>
      <c r="E149" s="44">
        <f aca="true" t="shared" si="40" ref="E149:J149">E150</f>
        <v>0</v>
      </c>
      <c r="F149" s="44">
        <f t="shared" si="40"/>
        <v>0</v>
      </c>
      <c r="G149" s="44">
        <f t="shared" si="40"/>
        <v>0</v>
      </c>
      <c r="H149" s="44">
        <f t="shared" si="40"/>
        <v>0</v>
      </c>
      <c r="I149" s="44">
        <f t="shared" si="40"/>
        <v>0</v>
      </c>
      <c r="J149" s="44">
        <f t="shared" si="40"/>
        <v>0</v>
      </c>
      <c r="K149" s="44" t="e">
        <f>K150+#REF!</f>
        <v>#REF!</v>
      </c>
      <c r="L149" s="44" t="e">
        <f>L150+#REF!</f>
        <v>#REF!</v>
      </c>
      <c r="M149" s="44" t="e">
        <f>M150+#REF!</f>
        <v>#REF!</v>
      </c>
      <c r="N149" s="44" t="e">
        <f>N150+#REF!</f>
        <v>#REF!</v>
      </c>
      <c r="O149" s="44" t="e">
        <f>O150+#REF!</f>
        <v>#REF!</v>
      </c>
      <c r="P149" s="44">
        <f>P150</f>
        <v>0</v>
      </c>
      <c r="Q149" s="44">
        <f>Q150</f>
        <v>0</v>
      </c>
      <c r="R149" s="27"/>
      <c r="S149" s="27"/>
    </row>
    <row r="150" spans="1:19" s="1" customFormat="1" ht="39.75" customHeight="1" hidden="1">
      <c r="A150" s="286" t="s">
        <v>655</v>
      </c>
      <c r="B150" s="260" t="s">
        <v>658</v>
      </c>
      <c r="C150" s="121">
        <v>810</v>
      </c>
      <c r="D150" s="119"/>
      <c r="E150" s="47">
        <f>F150+I150+J150</f>
        <v>0</v>
      </c>
      <c r="F150" s="47">
        <f>G150+H150</f>
        <v>0</v>
      </c>
      <c r="G150" s="54"/>
      <c r="H150" s="54"/>
      <c r="I150" s="54"/>
      <c r="J150" s="61"/>
      <c r="K150" s="67"/>
      <c r="L150" s="67"/>
      <c r="M150" s="67"/>
      <c r="N150" s="23"/>
      <c r="O150" s="23"/>
      <c r="P150" s="23"/>
      <c r="Q150" s="23"/>
      <c r="R150" s="27"/>
      <c r="S150" s="27"/>
    </row>
    <row r="151" spans="1:19" s="1" customFormat="1" ht="11.25" customHeight="1" hidden="1">
      <c r="A151" s="72"/>
      <c r="B151" s="38"/>
      <c r="C151" s="119"/>
      <c r="D151" s="119"/>
      <c r="E151" s="47"/>
      <c r="F151" s="47"/>
      <c r="G151" s="54"/>
      <c r="H151" s="54"/>
      <c r="I151" s="54"/>
      <c r="J151" s="61"/>
      <c r="K151" s="67"/>
      <c r="L151" s="67"/>
      <c r="M151" s="67"/>
      <c r="N151" s="23"/>
      <c r="O151" s="23"/>
      <c r="P151" s="23"/>
      <c r="Q151" s="23"/>
      <c r="R151" s="27"/>
      <c r="S151" s="27"/>
    </row>
    <row r="152" spans="1:17" s="389" customFormat="1" ht="18.75" customHeight="1">
      <c r="A152" s="398"/>
      <c r="B152" s="399"/>
      <c r="C152" s="400"/>
      <c r="D152" s="400"/>
      <c r="E152" s="401"/>
      <c r="F152" s="402"/>
      <c r="G152" s="403"/>
      <c r="H152" s="403"/>
      <c r="I152" s="402"/>
      <c r="J152" s="403"/>
      <c r="K152" s="403"/>
      <c r="L152" s="403"/>
      <c r="M152" s="403"/>
      <c r="N152" s="403"/>
      <c r="O152" s="403"/>
      <c r="P152" s="403"/>
      <c r="Q152" s="403"/>
    </row>
    <row r="153" spans="1:17" s="389" customFormat="1" ht="18" customHeight="1">
      <c r="A153" s="565" t="s">
        <v>459</v>
      </c>
      <c r="B153" s="565"/>
      <c r="C153" s="565"/>
      <c r="D153" s="565"/>
      <c r="E153" s="565"/>
      <c r="F153" s="587"/>
      <c r="G153" s="587"/>
      <c r="H153" s="406"/>
      <c r="I153" s="562" t="s">
        <v>674</v>
      </c>
      <c r="J153" s="562"/>
      <c r="K153" s="405"/>
      <c r="L153" s="405"/>
      <c r="M153" s="405"/>
      <c r="N153" s="405"/>
      <c r="O153" s="405"/>
      <c r="P153" s="405"/>
      <c r="Q153" s="405"/>
    </row>
    <row r="154" spans="1:10" s="407" customFormat="1" ht="18.75" customHeight="1">
      <c r="A154" s="588"/>
      <c r="B154" s="588"/>
      <c r="C154" s="588"/>
      <c r="D154" s="588"/>
      <c r="E154" s="588"/>
      <c r="F154" s="566" t="s">
        <v>4</v>
      </c>
      <c r="G154" s="566"/>
      <c r="H154" s="406"/>
      <c r="I154" s="566" t="s">
        <v>5</v>
      </c>
      <c r="J154" s="566"/>
    </row>
    <row r="155" spans="1:2" s="407" customFormat="1" ht="18.75" customHeight="1">
      <c r="A155" s="425"/>
      <c r="B155" s="426"/>
    </row>
    <row r="156" spans="1:10" s="407" customFormat="1" ht="18.75" customHeight="1">
      <c r="A156" s="560" t="s">
        <v>460</v>
      </c>
      <c r="B156" s="560"/>
      <c r="C156" s="560"/>
      <c r="D156" s="560"/>
      <c r="E156" s="560"/>
      <c r="F156" s="561"/>
      <c r="G156" s="561"/>
      <c r="I156" s="562" t="s">
        <v>675</v>
      </c>
      <c r="J156" s="562"/>
    </row>
    <row r="157" spans="1:10" s="407" customFormat="1" ht="18.75" customHeight="1">
      <c r="A157" s="560" t="s">
        <v>7</v>
      </c>
      <c r="B157" s="560"/>
      <c r="C157" s="560"/>
      <c r="D157" s="560"/>
      <c r="E157" s="560"/>
      <c r="F157" s="566" t="s">
        <v>4</v>
      </c>
      <c r="G157" s="566"/>
      <c r="I157" s="566" t="s">
        <v>5</v>
      </c>
      <c r="J157" s="566"/>
    </row>
    <row r="158" spans="1:5" s="407" customFormat="1" ht="18.75" customHeight="1">
      <c r="A158" s="408"/>
      <c r="B158" s="409"/>
      <c r="C158" s="410"/>
      <c r="D158" s="410"/>
      <c r="E158" s="410"/>
    </row>
    <row r="159" spans="1:17" s="407" customFormat="1" ht="18.75" customHeight="1">
      <c r="A159" s="560" t="s">
        <v>6</v>
      </c>
      <c r="B159" s="560"/>
      <c r="C159" s="560"/>
      <c r="D159" s="560"/>
      <c r="E159" s="560"/>
      <c r="F159" s="561"/>
      <c r="G159" s="561"/>
      <c r="I159" s="562" t="s">
        <v>675</v>
      </c>
      <c r="J159" s="562"/>
      <c r="K159" s="397"/>
      <c r="L159" s="397"/>
      <c r="M159" s="397"/>
      <c r="N159" s="397"/>
      <c r="O159" s="397"/>
      <c r="P159" s="397"/>
      <c r="Q159" s="397"/>
    </row>
    <row r="160" spans="1:10" s="397" customFormat="1" ht="18.75" customHeight="1">
      <c r="A160" s="567"/>
      <c r="B160" s="567"/>
      <c r="C160" s="567"/>
      <c r="D160" s="567"/>
      <c r="E160" s="567"/>
      <c r="F160" s="566" t="s">
        <v>4</v>
      </c>
      <c r="G160" s="566"/>
      <c r="H160" s="407"/>
      <c r="I160" s="566" t="s">
        <v>5</v>
      </c>
      <c r="J160" s="566"/>
    </row>
    <row r="161" spans="1:17" s="397" customFormat="1" ht="14.25">
      <c r="A161" s="411"/>
      <c r="B161" s="412"/>
      <c r="C161" s="563"/>
      <c r="D161" s="563"/>
      <c r="E161" s="563"/>
      <c r="F161" s="413"/>
      <c r="G161" s="413"/>
      <c r="H161" s="414"/>
      <c r="I161" s="414"/>
      <c r="J161" s="414"/>
      <c r="K161" s="415"/>
      <c r="L161" s="415"/>
      <c r="M161" s="415"/>
      <c r="N161" s="415"/>
      <c r="O161" s="415"/>
      <c r="P161" s="415"/>
      <c r="Q161" s="415"/>
    </row>
    <row r="162" spans="1:17" ht="14.25">
      <c r="A162" s="564"/>
      <c r="B162" s="564"/>
      <c r="C162" s="564"/>
      <c r="D162" s="564"/>
      <c r="E162" s="564"/>
      <c r="F162" s="564"/>
      <c r="G162" s="564"/>
      <c r="H162" s="564"/>
      <c r="I162" s="564"/>
      <c r="J162" s="564"/>
      <c r="K162" s="564"/>
      <c r="L162" s="564"/>
      <c r="M162" s="564"/>
      <c r="N162" s="564"/>
      <c r="O162" s="564"/>
      <c r="P162" s="564"/>
      <c r="Q162" s="564"/>
    </row>
    <row r="163" spans="1:17" ht="14.25">
      <c r="A163" s="564"/>
      <c r="B163" s="564"/>
      <c r="C163" s="564"/>
      <c r="D163" s="564"/>
      <c r="E163" s="564"/>
      <c r="F163" s="564"/>
      <c r="G163" s="564"/>
      <c r="H163" s="564"/>
      <c r="I163" s="564"/>
      <c r="J163" s="564"/>
      <c r="K163" s="564"/>
      <c r="L163" s="564"/>
      <c r="M163" s="564"/>
      <c r="N163" s="564"/>
      <c r="O163" s="564"/>
      <c r="P163" s="564"/>
      <c r="Q163" s="564"/>
    </row>
    <row r="164" spans="1:17" ht="14.25">
      <c r="A164" s="559"/>
      <c r="B164" s="559"/>
      <c r="C164" s="559"/>
      <c r="D164" s="559"/>
      <c r="E164" s="559"/>
      <c r="F164" s="559"/>
      <c r="G164" s="559"/>
      <c r="H164" s="559"/>
      <c r="I164" s="559"/>
      <c r="J164" s="559"/>
      <c r="K164" s="559"/>
      <c r="L164" s="559"/>
      <c r="M164" s="559"/>
      <c r="N164" s="559"/>
      <c r="O164" s="559"/>
      <c r="P164" s="559"/>
      <c r="Q164" s="559"/>
    </row>
    <row r="165" spans="1:17" ht="14.25">
      <c r="A165" s="559"/>
      <c r="B165" s="559"/>
      <c r="C165" s="559"/>
      <c r="D165" s="559"/>
      <c r="E165" s="559"/>
      <c r="F165" s="559"/>
      <c r="G165" s="559"/>
      <c r="H165" s="559"/>
      <c r="I165" s="559"/>
      <c r="J165" s="559"/>
      <c r="K165" s="559"/>
      <c r="L165" s="559"/>
      <c r="M165" s="559"/>
      <c r="N165" s="559"/>
      <c r="O165" s="559"/>
      <c r="P165" s="559"/>
      <c r="Q165" s="559"/>
    </row>
    <row r="166" spans="1:17" ht="14.25">
      <c r="A166" s="559"/>
      <c r="B166" s="559"/>
      <c r="C166" s="559"/>
      <c r="D166" s="559"/>
      <c r="E166" s="559"/>
      <c r="F166" s="559"/>
      <c r="G166" s="559"/>
      <c r="H166" s="559"/>
      <c r="I166" s="559"/>
      <c r="J166" s="559"/>
      <c r="K166" s="559"/>
      <c r="L166" s="559"/>
      <c r="M166" s="559"/>
      <c r="N166" s="559"/>
      <c r="O166" s="559"/>
      <c r="P166" s="559"/>
      <c r="Q166" s="559"/>
    </row>
    <row r="167" spans="1:17" ht="14.25">
      <c r="A167" s="559"/>
      <c r="B167" s="559"/>
      <c r="C167" s="559"/>
      <c r="D167" s="559"/>
      <c r="E167" s="559"/>
      <c r="F167" s="559"/>
      <c r="G167" s="559"/>
      <c r="H167" s="559"/>
      <c r="I167" s="559"/>
      <c r="J167" s="559"/>
      <c r="K167" s="559"/>
      <c r="L167" s="559"/>
      <c r="M167" s="559"/>
      <c r="N167" s="559"/>
      <c r="O167" s="559"/>
      <c r="P167" s="559"/>
      <c r="Q167" s="559"/>
    </row>
    <row r="168" spans="1:17" ht="14.25">
      <c r="A168" s="559"/>
      <c r="B168" s="559"/>
      <c r="C168" s="559"/>
      <c r="D168" s="559"/>
      <c r="E168" s="559"/>
      <c r="F168" s="559"/>
      <c r="G168" s="559"/>
      <c r="H168" s="559"/>
      <c r="I168" s="559"/>
      <c r="J168" s="559"/>
      <c r="K168" s="559"/>
      <c r="L168" s="559"/>
      <c r="M168" s="559"/>
      <c r="N168" s="559"/>
      <c r="O168" s="559"/>
      <c r="P168" s="559"/>
      <c r="Q168" s="559"/>
    </row>
    <row r="169" spans="1:17" ht="14.25">
      <c r="A169" s="559"/>
      <c r="B169" s="559"/>
      <c r="C169" s="559"/>
      <c r="D169" s="559"/>
      <c r="E169" s="559"/>
      <c r="F169" s="559"/>
      <c r="G169" s="559"/>
      <c r="H169" s="559"/>
      <c r="I169" s="559"/>
      <c r="J169" s="559"/>
      <c r="K169" s="559"/>
      <c r="L169" s="559"/>
      <c r="M169" s="559"/>
      <c r="N169" s="559"/>
      <c r="O169" s="559"/>
      <c r="P169" s="559"/>
      <c r="Q169" s="559"/>
    </row>
    <row r="170" spans="1:17" ht="14.25">
      <c r="A170" s="559"/>
      <c r="B170" s="559"/>
      <c r="C170" s="559"/>
      <c r="D170" s="559"/>
      <c r="E170" s="559"/>
      <c r="F170" s="559"/>
      <c r="G170" s="559"/>
      <c r="H170" s="559"/>
      <c r="I170" s="559"/>
      <c r="J170" s="559"/>
      <c r="K170" s="559"/>
      <c r="L170" s="559"/>
      <c r="M170" s="559"/>
      <c r="N170" s="559"/>
      <c r="O170" s="559"/>
      <c r="P170" s="559"/>
      <c r="Q170" s="559"/>
    </row>
    <row r="171" spans="1:17" ht="14.25">
      <c r="A171" s="559"/>
      <c r="B171" s="559"/>
      <c r="C171" s="559"/>
      <c r="D171" s="559"/>
      <c r="E171" s="559"/>
      <c r="F171" s="559"/>
      <c r="G171" s="559"/>
      <c r="H171" s="559"/>
      <c r="I171" s="559"/>
      <c r="J171" s="559"/>
      <c r="K171" s="559"/>
      <c r="L171" s="559"/>
      <c r="M171" s="559"/>
      <c r="N171" s="559"/>
      <c r="O171" s="559"/>
      <c r="P171" s="559"/>
      <c r="Q171" s="559"/>
    </row>
    <row r="172" spans="1:17" ht="14.25">
      <c r="A172" s="559"/>
      <c r="B172" s="559"/>
      <c r="C172" s="559"/>
      <c r="D172" s="559"/>
      <c r="E172" s="559"/>
      <c r="F172" s="559"/>
      <c r="G172" s="559"/>
      <c r="H172" s="559"/>
      <c r="I172" s="559"/>
      <c r="J172" s="559"/>
      <c r="K172" s="559"/>
      <c r="L172" s="559"/>
      <c r="M172" s="559"/>
      <c r="N172" s="559"/>
      <c r="O172" s="559"/>
      <c r="P172" s="559"/>
      <c r="Q172" s="559"/>
    </row>
  </sheetData>
  <sheetProtection password="CC6B" sheet="1" formatCells="0" formatColumns="0" formatRows="0" insertColumns="0" insertRows="0" sort="0" autoFilter="0" pivotTables="0"/>
  <mergeCells count="57">
    <mergeCell ref="A1:Q1"/>
    <mergeCell ref="E3:Q3"/>
    <mergeCell ref="F6:F7"/>
    <mergeCell ref="C11:D11"/>
    <mergeCell ref="C13:D13"/>
    <mergeCell ref="C29:D29"/>
    <mergeCell ref="A2:Q2"/>
    <mergeCell ref="A3:A7"/>
    <mergeCell ref="B3:B7"/>
    <mergeCell ref="C3:C7"/>
    <mergeCell ref="D3:D7"/>
    <mergeCell ref="E4:Q4"/>
    <mergeCell ref="E5:E7"/>
    <mergeCell ref="J5:Q5"/>
    <mergeCell ref="C42:D42"/>
    <mergeCell ref="F5:H5"/>
    <mergeCell ref="I5:I7"/>
    <mergeCell ref="K6:Q6"/>
    <mergeCell ref="G6:G7"/>
    <mergeCell ref="H6:H7"/>
    <mergeCell ref="J6:J7"/>
    <mergeCell ref="I153:J153"/>
    <mergeCell ref="C161:E161"/>
    <mergeCell ref="A157:E157"/>
    <mergeCell ref="F157:G157"/>
    <mergeCell ref="I157:J157"/>
    <mergeCell ref="A154:E154"/>
    <mergeCell ref="C86:D86"/>
    <mergeCell ref="C90:D90"/>
    <mergeCell ref="C101:D101"/>
    <mergeCell ref="C113:D113"/>
    <mergeCell ref="A153:E153"/>
    <mergeCell ref="F153:G153"/>
    <mergeCell ref="C48:D48"/>
    <mergeCell ref="A159:E159"/>
    <mergeCell ref="F159:G159"/>
    <mergeCell ref="C138:D138"/>
    <mergeCell ref="I159:J159"/>
    <mergeCell ref="A160:E160"/>
    <mergeCell ref="F160:G160"/>
    <mergeCell ref="F154:G154"/>
    <mergeCell ref="A172:Q172"/>
    <mergeCell ref="A162:Q162"/>
    <mergeCell ref="A163:Q163"/>
    <mergeCell ref="A164:Q164"/>
    <mergeCell ref="A165:Q165"/>
    <mergeCell ref="I154:J154"/>
    <mergeCell ref="A168:Q168"/>
    <mergeCell ref="A169:Q169"/>
    <mergeCell ref="A170:Q170"/>
    <mergeCell ref="A171:Q171"/>
    <mergeCell ref="A167:Q167"/>
    <mergeCell ref="A156:E156"/>
    <mergeCell ref="F156:G156"/>
    <mergeCell ref="I156:J156"/>
    <mergeCell ref="A166:Q166"/>
    <mergeCell ref="I160:J160"/>
  </mergeCells>
  <printOptions/>
  <pageMargins left="0.4724409448818898" right="0.3937007874015748" top="0.5511811023622047" bottom="0.15748031496062992" header="0.31496062992125984" footer="0.31496062992125984"/>
  <pageSetup fitToHeight="0" fitToWidth="1" horizontalDpi="180" verticalDpi="18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SheetLayoutView="125" zoomScalePageLayoutView="0" workbookViewId="0" topLeftCell="A1">
      <pane ySplit="6" topLeftCell="A150" activePane="bottomLeft" state="frozen"/>
      <selection pane="topLeft" activeCell="A1" sqref="A1"/>
      <selection pane="bottomLeft" activeCell="H155" sqref="H155"/>
    </sheetView>
  </sheetViews>
  <sheetFormatPr defaultColWidth="9.140625" defaultRowHeight="15"/>
  <cols>
    <col min="1" max="1" width="42.57421875" style="419" customWidth="1"/>
    <col min="2" max="2" width="6.8515625" style="420" customWidth="1"/>
    <col min="3" max="3" width="9.8515625" style="421" customWidth="1"/>
    <col min="4" max="4" width="12.140625" style="421" customWidth="1"/>
    <col min="5" max="5" width="11.421875" style="421" customWidth="1"/>
    <col min="6" max="6" width="13.421875" style="421" customWidth="1"/>
    <col min="7" max="7" width="10.421875" style="421" customWidth="1"/>
    <col min="8" max="8" width="12.140625" style="421" customWidth="1"/>
    <col min="9" max="9" width="13.421875" style="421" customWidth="1"/>
    <col min="10" max="10" width="22.140625" style="421" customWidth="1"/>
    <col min="11" max="11" width="9.140625" style="388" hidden="1" customWidth="1"/>
    <col min="12" max="12" width="8.57421875" style="388" hidden="1" customWidth="1"/>
    <col min="13" max="13" width="9.140625" style="388" hidden="1" customWidth="1"/>
    <col min="14" max="14" width="7.140625" style="388" hidden="1" customWidth="1"/>
    <col min="15" max="15" width="9.140625" style="388" hidden="1" customWidth="1"/>
    <col min="16" max="16" width="7.140625" style="388" hidden="1" customWidth="1"/>
    <col min="17" max="17" width="9.140625" style="388" hidden="1" customWidth="1"/>
    <col min="18" max="16384" width="9.140625" style="388" customWidth="1"/>
  </cols>
  <sheetData>
    <row r="1" spans="1:17" ht="15" customHeight="1">
      <c r="A1" s="485" t="s">
        <v>645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17" ht="15" customHeight="1">
      <c r="A2" s="534" t="s">
        <v>462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</row>
    <row r="3" spans="1:18" s="389" customFormat="1" ht="12.75" customHeight="1">
      <c r="A3" s="568" t="s">
        <v>0</v>
      </c>
      <c r="B3" s="571" t="s">
        <v>39</v>
      </c>
      <c r="C3" s="551" t="s">
        <v>41</v>
      </c>
      <c r="D3" s="551" t="s">
        <v>109</v>
      </c>
      <c r="E3" s="580" t="s">
        <v>42</v>
      </c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422"/>
    </row>
    <row r="4" spans="1:18" s="389" customFormat="1" ht="12.75" customHeight="1">
      <c r="A4" s="569"/>
      <c r="B4" s="572"/>
      <c r="C4" s="552"/>
      <c r="D4" s="552"/>
      <c r="E4" s="574" t="s">
        <v>1</v>
      </c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6"/>
      <c r="R4" s="422"/>
    </row>
    <row r="5" spans="1:20" s="389" customFormat="1" ht="41.25" customHeight="1">
      <c r="A5" s="569"/>
      <c r="B5" s="572"/>
      <c r="C5" s="552"/>
      <c r="D5" s="552"/>
      <c r="E5" s="577" t="s">
        <v>8</v>
      </c>
      <c r="F5" s="551" t="s">
        <v>43</v>
      </c>
      <c r="G5" s="584"/>
      <c r="H5" s="585"/>
      <c r="I5" s="586" t="s">
        <v>18</v>
      </c>
      <c r="J5" s="581" t="s">
        <v>40</v>
      </c>
      <c r="K5" s="581"/>
      <c r="L5" s="581"/>
      <c r="M5" s="581"/>
      <c r="N5" s="581"/>
      <c r="O5" s="581"/>
      <c r="P5" s="581"/>
      <c r="Q5" s="581"/>
      <c r="R5" s="423"/>
      <c r="S5" s="391"/>
      <c r="T5" s="391"/>
    </row>
    <row r="6" spans="1:20" s="389" customFormat="1" ht="13.5" customHeight="1">
      <c r="A6" s="569"/>
      <c r="B6" s="572"/>
      <c r="C6" s="552"/>
      <c r="D6" s="552"/>
      <c r="E6" s="578"/>
      <c r="F6" s="580" t="s">
        <v>8</v>
      </c>
      <c r="G6" s="580" t="s">
        <v>13</v>
      </c>
      <c r="H6" s="580" t="s">
        <v>14</v>
      </c>
      <c r="I6" s="586"/>
      <c r="J6" s="581" t="s">
        <v>2</v>
      </c>
      <c r="K6" s="581" t="s">
        <v>1</v>
      </c>
      <c r="L6" s="581"/>
      <c r="M6" s="581"/>
      <c r="N6" s="581"/>
      <c r="O6" s="581"/>
      <c r="P6" s="581"/>
      <c r="Q6" s="581"/>
      <c r="R6" s="423"/>
      <c r="S6" s="391"/>
      <c r="T6" s="391"/>
    </row>
    <row r="7" spans="1:20" s="389" customFormat="1" ht="18" customHeight="1">
      <c r="A7" s="570"/>
      <c r="B7" s="573"/>
      <c r="C7" s="553"/>
      <c r="D7" s="553"/>
      <c r="E7" s="579"/>
      <c r="F7" s="580"/>
      <c r="G7" s="580"/>
      <c r="H7" s="580"/>
      <c r="I7" s="586"/>
      <c r="J7" s="581"/>
      <c r="K7" s="390" t="s">
        <v>15</v>
      </c>
      <c r="L7" s="390" t="s">
        <v>16</v>
      </c>
      <c r="M7" s="390" t="s">
        <v>17</v>
      </c>
      <c r="N7" s="390" t="s">
        <v>17</v>
      </c>
      <c r="O7" s="390" t="s">
        <v>17</v>
      </c>
      <c r="P7" s="390" t="s">
        <v>17</v>
      </c>
      <c r="Q7" s="390" t="s">
        <v>17</v>
      </c>
      <c r="R7" s="391"/>
      <c r="S7" s="391"/>
      <c r="T7" s="391"/>
    </row>
    <row r="8" spans="1:20" s="394" customFormat="1" ht="12">
      <c r="A8" s="37">
        <v>1</v>
      </c>
      <c r="B8" s="38" t="s">
        <v>35</v>
      </c>
      <c r="C8" s="385">
        <v>3</v>
      </c>
      <c r="D8" s="39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92" t="s">
        <v>110</v>
      </c>
      <c r="L8" s="392" t="s">
        <v>111</v>
      </c>
      <c r="M8" s="392" t="s">
        <v>258</v>
      </c>
      <c r="N8" s="40" t="s">
        <v>17</v>
      </c>
      <c r="O8" s="40" t="s">
        <v>17</v>
      </c>
      <c r="P8" s="40" t="s">
        <v>17</v>
      </c>
      <c r="Q8" s="40" t="s">
        <v>17</v>
      </c>
      <c r="R8" s="393"/>
      <c r="S8" s="393"/>
      <c r="T8" s="393"/>
    </row>
    <row r="9" spans="1:20" s="394" customFormat="1" ht="22.5">
      <c r="A9" s="100" t="s">
        <v>507</v>
      </c>
      <c r="B9" s="38" t="s">
        <v>32</v>
      </c>
      <c r="C9" s="37" t="s">
        <v>3</v>
      </c>
      <c r="D9" s="37" t="s">
        <v>3</v>
      </c>
      <c r="E9" s="47">
        <f>F9+I9+J9</f>
        <v>0</v>
      </c>
      <c r="F9" s="47">
        <f>G9</f>
        <v>0</v>
      </c>
      <c r="G9" s="37"/>
      <c r="H9" s="37"/>
      <c r="I9" s="37"/>
      <c r="J9" s="61">
        <f>K9+L9+M9+N9+O9+P9+Q9</f>
        <v>0</v>
      </c>
      <c r="K9" s="392"/>
      <c r="L9" s="392"/>
      <c r="M9" s="392"/>
      <c r="N9" s="40"/>
      <c r="O9" s="40"/>
      <c r="P9" s="40"/>
      <c r="Q9" s="40"/>
      <c r="R9" s="393"/>
      <c r="S9" s="393"/>
      <c r="T9" s="393"/>
    </row>
    <row r="10" spans="1:20" s="394" customFormat="1" ht="22.5">
      <c r="A10" s="100" t="s">
        <v>506</v>
      </c>
      <c r="B10" s="38" t="s">
        <v>69</v>
      </c>
      <c r="C10" s="37" t="s">
        <v>3</v>
      </c>
      <c r="D10" s="37" t="s">
        <v>3</v>
      </c>
      <c r="E10" s="47">
        <f>F10+I10+J10</f>
        <v>0</v>
      </c>
      <c r="F10" s="47">
        <f>H10</f>
        <v>0</v>
      </c>
      <c r="G10" s="37"/>
      <c r="H10" s="37"/>
      <c r="I10" s="37"/>
      <c r="J10" s="61">
        <f>K10+L10+M10+N10+O10+P10+Q10</f>
        <v>0</v>
      </c>
      <c r="K10" s="392"/>
      <c r="L10" s="392"/>
      <c r="M10" s="392"/>
      <c r="N10" s="40"/>
      <c r="O10" s="40"/>
      <c r="P10" s="40"/>
      <c r="Q10" s="40"/>
      <c r="R10" s="393"/>
      <c r="S10" s="393"/>
      <c r="T10" s="393"/>
    </row>
    <row r="11" spans="1:20" s="389" customFormat="1" ht="14.25" customHeight="1">
      <c r="A11" s="41" t="s">
        <v>70</v>
      </c>
      <c r="B11" s="42" t="s">
        <v>71</v>
      </c>
      <c r="C11" s="582" t="s">
        <v>3</v>
      </c>
      <c r="D11" s="583"/>
      <c r="E11" s="44">
        <f>F11+I11+J11</f>
        <v>0</v>
      </c>
      <c r="F11" s="44">
        <f>H11</f>
        <v>0</v>
      </c>
      <c r="G11" s="44" t="s">
        <v>3</v>
      </c>
      <c r="H11" s="44">
        <f>H17</f>
        <v>0</v>
      </c>
      <c r="I11" s="44">
        <f>I12+I17+I23+I28+I36+I33</f>
        <v>0</v>
      </c>
      <c r="J11" s="44">
        <f>J33+J28</f>
        <v>0</v>
      </c>
      <c r="K11" s="44">
        <f aca="true" t="shared" si="0" ref="K11:Q11">K33</f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391"/>
      <c r="S11" s="391"/>
      <c r="T11" s="391"/>
    </row>
    <row r="12" spans="1:20" s="389" customFormat="1" ht="25.5" customHeight="1">
      <c r="A12" s="49" t="s">
        <v>167</v>
      </c>
      <c r="B12" s="50" t="s">
        <v>72</v>
      </c>
      <c r="C12" s="58">
        <v>120</v>
      </c>
      <c r="D12" s="58"/>
      <c r="E12" s="52">
        <f>E14+E15+E16</f>
        <v>0</v>
      </c>
      <c r="F12" s="52" t="str">
        <f>H12</f>
        <v>Х</v>
      </c>
      <c r="G12" s="52" t="s">
        <v>3</v>
      </c>
      <c r="H12" s="52" t="s">
        <v>3</v>
      </c>
      <c r="I12" s="52">
        <f>I14+I15+I16</f>
        <v>0</v>
      </c>
      <c r="J12" s="52" t="s">
        <v>3</v>
      </c>
      <c r="K12" s="52" t="s">
        <v>3</v>
      </c>
      <c r="L12" s="52" t="s">
        <v>3</v>
      </c>
      <c r="M12" s="52" t="s">
        <v>3</v>
      </c>
      <c r="N12" s="52" t="s">
        <v>3</v>
      </c>
      <c r="O12" s="52" t="s">
        <v>3</v>
      </c>
      <c r="P12" s="52" t="s">
        <v>3</v>
      </c>
      <c r="Q12" s="52" t="s">
        <v>3</v>
      </c>
      <c r="R12" s="391"/>
      <c r="S12" s="391"/>
      <c r="T12" s="391"/>
    </row>
    <row r="13" spans="1:20" s="389" customFormat="1" ht="11.25" customHeight="1">
      <c r="A13" s="16" t="s">
        <v>1</v>
      </c>
      <c r="B13" s="45"/>
      <c r="C13" s="531"/>
      <c r="D13" s="532"/>
      <c r="E13" s="47"/>
      <c r="F13" s="47"/>
      <c r="G13" s="47"/>
      <c r="H13" s="47"/>
      <c r="I13" s="47"/>
      <c r="J13" s="47"/>
      <c r="K13" s="48"/>
      <c r="L13" s="48"/>
      <c r="M13" s="48"/>
      <c r="N13" s="48"/>
      <c r="O13" s="48"/>
      <c r="P13" s="48"/>
      <c r="Q13" s="48"/>
      <c r="R13" s="391"/>
      <c r="S13" s="391"/>
      <c r="T13" s="391"/>
    </row>
    <row r="14" spans="1:20" s="389" customFormat="1" ht="15" customHeight="1">
      <c r="A14" s="16" t="s">
        <v>168</v>
      </c>
      <c r="B14" s="45" t="s">
        <v>73</v>
      </c>
      <c r="C14" s="101"/>
      <c r="D14" s="46">
        <v>121</v>
      </c>
      <c r="E14" s="52">
        <f>I14</f>
        <v>0</v>
      </c>
      <c r="F14" s="52" t="str">
        <f>H14</f>
        <v>Х</v>
      </c>
      <c r="G14" s="52" t="s">
        <v>3</v>
      </c>
      <c r="H14" s="52" t="s">
        <v>3</v>
      </c>
      <c r="I14" s="53"/>
      <c r="J14" s="52" t="s">
        <v>3</v>
      </c>
      <c r="K14" s="52" t="s">
        <v>3</v>
      </c>
      <c r="L14" s="52" t="s">
        <v>3</v>
      </c>
      <c r="M14" s="52" t="s">
        <v>3</v>
      </c>
      <c r="N14" s="52" t="s">
        <v>3</v>
      </c>
      <c r="O14" s="52" t="s">
        <v>3</v>
      </c>
      <c r="P14" s="52" t="s">
        <v>3</v>
      </c>
      <c r="Q14" s="52" t="s">
        <v>3</v>
      </c>
      <c r="R14" s="391"/>
      <c r="S14" s="391"/>
      <c r="T14" s="391"/>
    </row>
    <row r="15" spans="1:20" s="389" customFormat="1" ht="15" customHeight="1">
      <c r="A15" s="16" t="s">
        <v>169</v>
      </c>
      <c r="B15" s="45" t="s">
        <v>119</v>
      </c>
      <c r="C15" s="101"/>
      <c r="D15" s="46">
        <v>122</v>
      </c>
      <c r="E15" s="52">
        <f>I15</f>
        <v>0</v>
      </c>
      <c r="F15" s="52" t="str">
        <f>H15</f>
        <v>Х</v>
      </c>
      <c r="G15" s="52" t="s">
        <v>3</v>
      </c>
      <c r="H15" s="52" t="s">
        <v>3</v>
      </c>
      <c r="I15" s="53"/>
      <c r="J15" s="52" t="s">
        <v>3</v>
      </c>
      <c r="K15" s="52" t="s">
        <v>3</v>
      </c>
      <c r="L15" s="52" t="s">
        <v>3</v>
      </c>
      <c r="M15" s="52" t="s">
        <v>3</v>
      </c>
      <c r="N15" s="52" t="s">
        <v>3</v>
      </c>
      <c r="O15" s="52" t="s">
        <v>3</v>
      </c>
      <c r="P15" s="52" t="s">
        <v>3</v>
      </c>
      <c r="Q15" s="52" t="s">
        <v>3</v>
      </c>
      <c r="R15" s="391"/>
      <c r="S15" s="391"/>
      <c r="T15" s="391"/>
    </row>
    <row r="16" spans="1:20" s="389" customFormat="1" ht="15" customHeight="1">
      <c r="A16" s="16" t="s">
        <v>170</v>
      </c>
      <c r="B16" s="45" t="s">
        <v>120</v>
      </c>
      <c r="C16" s="101"/>
      <c r="D16" s="46">
        <v>129</v>
      </c>
      <c r="E16" s="52">
        <f>I16</f>
        <v>0</v>
      </c>
      <c r="F16" s="52" t="str">
        <f>H16</f>
        <v>Х</v>
      </c>
      <c r="G16" s="52" t="s">
        <v>3</v>
      </c>
      <c r="H16" s="52" t="s">
        <v>3</v>
      </c>
      <c r="I16" s="53"/>
      <c r="J16" s="52" t="s">
        <v>3</v>
      </c>
      <c r="K16" s="52" t="s">
        <v>3</v>
      </c>
      <c r="L16" s="52" t="s">
        <v>3</v>
      </c>
      <c r="M16" s="52" t="s">
        <v>3</v>
      </c>
      <c r="N16" s="52" t="s">
        <v>3</v>
      </c>
      <c r="O16" s="52" t="s">
        <v>3</v>
      </c>
      <c r="P16" s="52" t="s">
        <v>3</v>
      </c>
      <c r="Q16" s="52" t="s">
        <v>3</v>
      </c>
      <c r="R16" s="391"/>
      <c r="S16" s="391"/>
      <c r="T16" s="391"/>
    </row>
    <row r="17" spans="1:20" s="389" customFormat="1" ht="38.25" customHeight="1">
      <c r="A17" s="49" t="s">
        <v>112</v>
      </c>
      <c r="B17" s="50" t="s">
        <v>74</v>
      </c>
      <c r="C17" s="58">
        <v>130</v>
      </c>
      <c r="D17" s="58"/>
      <c r="E17" s="52">
        <f>E18+E19+E20+E21+E22</f>
        <v>0</v>
      </c>
      <c r="F17" s="52">
        <f>F18</f>
        <v>0</v>
      </c>
      <c r="G17" s="52" t="s">
        <v>3</v>
      </c>
      <c r="H17" s="52">
        <f>H18</f>
        <v>0</v>
      </c>
      <c r="I17" s="52">
        <f>I19+I20+I21+I22</f>
        <v>0</v>
      </c>
      <c r="J17" s="52" t="s">
        <v>3</v>
      </c>
      <c r="K17" s="52" t="s">
        <v>3</v>
      </c>
      <c r="L17" s="52" t="s">
        <v>3</v>
      </c>
      <c r="M17" s="52" t="s">
        <v>3</v>
      </c>
      <c r="N17" s="52" t="s">
        <v>3</v>
      </c>
      <c r="O17" s="52" t="s">
        <v>3</v>
      </c>
      <c r="P17" s="52" t="s">
        <v>3</v>
      </c>
      <c r="Q17" s="52" t="s">
        <v>3</v>
      </c>
      <c r="R17" s="391"/>
      <c r="S17" s="391"/>
      <c r="T17" s="391"/>
    </row>
    <row r="18" spans="1:20" s="389" customFormat="1" ht="35.25" customHeight="1">
      <c r="A18" s="16" t="s">
        <v>559</v>
      </c>
      <c r="B18" s="78" t="s">
        <v>75</v>
      </c>
      <c r="C18" s="105"/>
      <c r="D18" s="60">
        <v>131</v>
      </c>
      <c r="E18" s="47">
        <f>F18</f>
        <v>0</v>
      </c>
      <c r="F18" s="47">
        <f>H18</f>
        <v>0</v>
      </c>
      <c r="G18" s="47" t="s">
        <v>3</v>
      </c>
      <c r="H18" s="54"/>
      <c r="I18" s="47" t="s">
        <v>3</v>
      </c>
      <c r="J18" s="47" t="s">
        <v>3</v>
      </c>
      <c r="K18" s="47" t="s">
        <v>3</v>
      </c>
      <c r="L18" s="47" t="s">
        <v>3</v>
      </c>
      <c r="M18" s="47" t="s">
        <v>3</v>
      </c>
      <c r="N18" s="47" t="s">
        <v>3</v>
      </c>
      <c r="O18" s="47" t="s">
        <v>3</v>
      </c>
      <c r="P18" s="47" t="s">
        <v>3</v>
      </c>
      <c r="Q18" s="47" t="s">
        <v>3</v>
      </c>
      <c r="R18" s="391"/>
      <c r="S18" s="391"/>
      <c r="T18" s="391"/>
    </row>
    <row r="19" spans="1:20" s="389" customFormat="1" ht="20.25" customHeight="1">
      <c r="A19" s="16" t="s">
        <v>45</v>
      </c>
      <c r="B19" s="78" t="s">
        <v>76</v>
      </c>
      <c r="C19" s="105"/>
      <c r="D19" s="60">
        <v>131</v>
      </c>
      <c r="E19" s="47">
        <f>I19</f>
        <v>0</v>
      </c>
      <c r="F19" s="47" t="s">
        <v>3</v>
      </c>
      <c r="G19" s="47" t="s">
        <v>3</v>
      </c>
      <c r="H19" s="47" t="s">
        <v>3</v>
      </c>
      <c r="I19" s="54"/>
      <c r="J19" s="47" t="s">
        <v>3</v>
      </c>
      <c r="K19" s="47" t="s">
        <v>3</v>
      </c>
      <c r="L19" s="47" t="s">
        <v>3</v>
      </c>
      <c r="M19" s="47" t="s">
        <v>3</v>
      </c>
      <c r="N19" s="47" t="s">
        <v>3</v>
      </c>
      <c r="O19" s="47" t="s">
        <v>3</v>
      </c>
      <c r="P19" s="47" t="s">
        <v>3</v>
      </c>
      <c r="Q19" s="47" t="s">
        <v>3</v>
      </c>
      <c r="R19" s="391"/>
      <c r="S19" s="391"/>
      <c r="T19" s="391"/>
    </row>
    <row r="20" spans="1:20" s="389" customFormat="1" ht="16.5" customHeight="1">
      <c r="A20" s="16" t="s">
        <v>113</v>
      </c>
      <c r="B20" s="78" t="s">
        <v>114</v>
      </c>
      <c r="C20" s="105"/>
      <c r="D20" s="46">
        <v>134</v>
      </c>
      <c r="E20" s="47">
        <f aca="true" t="shared" si="1" ref="E20:E32">I20</f>
        <v>0</v>
      </c>
      <c r="F20" s="47" t="s">
        <v>3</v>
      </c>
      <c r="G20" s="47" t="s">
        <v>3</v>
      </c>
      <c r="H20" s="47" t="s">
        <v>3</v>
      </c>
      <c r="I20" s="54"/>
      <c r="J20" s="47" t="s">
        <v>3</v>
      </c>
      <c r="K20" s="47" t="s">
        <v>3</v>
      </c>
      <c r="L20" s="47" t="s">
        <v>3</v>
      </c>
      <c r="M20" s="47" t="s">
        <v>3</v>
      </c>
      <c r="N20" s="47" t="s">
        <v>3</v>
      </c>
      <c r="O20" s="47" t="s">
        <v>3</v>
      </c>
      <c r="P20" s="47" t="s">
        <v>3</v>
      </c>
      <c r="Q20" s="47" t="s">
        <v>3</v>
      </c>
      <c r="R20" s="391"/>
      <c r="S20" s="391"/>
      <c r="T20" s="391"/>
    </row>
    <row r="21" spans="1:20" s="389" customFormat="1" ht="18" customHeight="1">
      <c r="A21" s="16" t="s">
        <v>115</v>
      </c>
      <c r="B21" s="78" t="s">
        <v>117</v>
      </c>
      <c r="C21" s="105"/>
      <c r="D21" s="46">
        <v>135</v>
      </c>
      <c r="E21" s="47">
        <f t="shared" si="1"/>
        <v>0</v>
      </c>
      <c r="F21" s="47" t="s">
        <v>3</v>
      </c>
      <c r="G21" s="47" t="s">
        <v>3</v>
      </c>
      <c r="H21" s="47" t="s">
        <v>3</v>
      </c>
      <c r="I21" s="54"/>
      <c r="J21" s="47" t="s">
        <v>3</v>
      </c>
      <c r="K21" s="47" t="s">
        <v>3</v>
      </c>
      <c r="L21" s="47" t="s">
        <v>3</v>
      </c>
      <c r="M21" s="47" t="s">
        <v>3</v>
      </c>
      <c r="N21" s="47" t="s">
        <v>3</v>
      </c>
      <c r="O21" s="47" t="s">
        <v>3</v>
      </c>
      <c r="P21" s="47" t="s">
        <v>3</v>
      </c>
      <c r="Q21" s="47" t="s">
        <v>3</v>
      </c>
      <c r="R21" s="391"/>
      <c r="S21" s="391"/>
      <c r="T21" s="391"/>
    </row>
    <row r="22" spans="1:20" s="389" customFormat="1" ht="25.5" customHeight="1">
      <c r="A22" s="16" t="s">
        <v>116</v>
      </c>
      <c r="B22" s="78" t="s">
        <v>118</v>
      </c>
      <c r="C22" s="101"/>
      <c r="D22" s="46">
        <v>136</v>
      </c>
      <c r="E22" s="47">
        <f t="shared" si="1"/>
        <v>0</v>
      </c>
      <c r="F22" s="47" t="s">
        <v>3</v>
      </c>
      <c r="G22" s="47" t="s">
        <v>3</v>
      </c>
      <c r="H22" s="47" t="s">
        <v>3</v>
      </c>
      <c r="I22" s="54"/>
      <c r="J22" s="47" t="s">
        <v>3</v>
      </c>
      <c r="K22" s="47" t="s">
        <v>3</v>
      </c>
      <c r="L22" s="47" t="s">
        <v>3</v>
      </c>
      <c r="M22" s="47" t="s">
        <v>3</v>
      </c>
      <c r="N22" s="47" t="s">
        <v>3</v>
      </c>
      <c r="O22" s="47" t="s">
        <v>3</v>
      </c>
      <c r="P22" s="47" t="s">
        <v>3</v>
      </c>
      <c r="Q22" s="47" t="s">
        <v>3</v>
      </c>
      <c r="R22" s="391"/>
      <c r="S22" s="391"/>
      <c r="T22" s="391"/>
    </row>
    <row r="23" spans="1:20" s="389" customFormat="1" ht="29.25" customHeight="1">
      <c r="A23" s="49" t="s">
        <v>77</v>
      </c>
      <c r="B23" s="50" t="s">
        <v>78</v>
      </c>
      <c r="C23" s="51">
        <v>140</v>
      </c>
      <c r="D23" s="104"/>
      <c r="E23" s="52">
        <f>E24+E25+E26+E27</f>
        <v>0</v>
      </c>
      <c r="F23" s="52" t="str">
        <f>H23</f>
        <v>Х</v>
      </c>
      <c r="G23" s="52" t="s">
        <v>3</v>
      </c>
      <c r="H23" s="52" t="s">
        <v>3</v>
      </c>
      <c r="I23" s="52">
        <f>I24+I25+I26+I27</f>
        <v>0</v>
      </c>
      <c r="J23" s="52" t="s">
        <v>3</v>
      </c>
      <c r="K23" s="52" t="s">
        <v>3</v>
      </c>
      <c r="L23" s="52" t="s">
        <v>3</v>
      </c>
      <c r="M23" s="52" t="s">
        <v>3</v>
      </c>
      <c r="N23" s="52" t="s">
        <v>3</v>
      </c>
      <c r="O23" s="52" t="s">
        <v>3</v>
      </c>
      <c r="P23" s="52" t="s">
        <v>3</v>
      </c>
      <c r="Q23" s="52" t="s">
        <v>3</v>
      </c>
      <c r="R23" s="391"/>
      <c r="S23" s="391"/>
      <c r="T23" s="391"/>
    </row>
    <row r="24" spans="1:20" s="389" customFormat="1" ht="52.5" customHeight="1">
      <c r="A24" s="16" t="s">
        <v>558</v>
      </c>
      <c r="B24" s="78" t="s">
        <v>79</v>
      </c>
      <c r="C24" s="101"/>
      <c r="D24" s="46">
        <v>141</v>
      </c>
      <c r="E24" s="47">
        <f t="shared" si="1"/>
        <v>0</v>
      </c>
      <c r="F24" s="47" t="s">
        <v>3</v>
      </c>
      <c r="G24" s="47" t="s">
        <v>3</v>
      </c>
      <c r="H24" s="47" t="s">
        <v>3</v>
      </c>
      <c r="I24" s="53"/>
      <c r="J24" s="47" t="s">
        <v>3</v>
      </c>
      <c r="K24" s="47" t="s">
        <v>3</v>
      </c>
      <c r="L24" s="47" t="s">
        <v>3</v>
      </c>
      <c r="M24" s="47" t="s">
        <v>3</v>
      </c>
      <c r="N24" s="47" t="s">
        <v>3</v>
      </c>
      <c r="O24" s="47" t="s">
        <v>3</v>
      </c>
      <c r="P24" s="47" t="s">
        <v>3</v>
      </c>
      <c r="Q24" s="47" t="s">
        <v>3</v>
      </c>
      <c r="R24" s="391"/>
      <c r="S24" s="391"/>
      <c r="T24" s="391"/>
    </row>
    <row r="25" spans="1:20" s="389" customFormat="1" ht="22.5">
      <c r="A25" s="16" t="s">
        <v>173</v>
      </c>
      <c r="B25" s="78" t="s">
        <v>121</v>
      </c>
      <c r="C25" s="101"/>
      <c r="D25" s="46">
        <v>142</v>
      </c>
      <c r="E25" s="47">
        <f>I25</f>
        <v>0</v>
      </c>
      <c r="F25" s="47" t="s">
        <v>3</v>
      </c>
      <c r="G25" s="47" t="s">
        <v>3</v>
      </c>
      <c r="H25" s="47" t="s">
        <v>3</v>
      </c>
      <c r="I25" s="53"/>
      <c r="J25" s="47" t="s">
        <v>3</v>
      </c>
      <c r="K25" s="47" t="s">
        <v>3</v>
      </c>
      <c r="L25" s="47" t="s">
        <v>3</v>
      </c>
      <c r="M25" s="47" t="s">
        <v>3</v>
      </c>
      <c r="N25" s="47" t="s">
        <v>3</v>
      </c>
      <c r="O25" s="47" t="s">
        <v>3</v>
      </c>
      <c r="P25" s="47" t="s">
        <v>3</v>
      </c>
      <c r="Q25" s="47" t="s">
        <v>3</v>
      </c>
      <c r="R25" s="391"/>
      <c r="S25" s="391"/>
      <c r="T25" s="391"/>
    </row>
    <row r="26" spans="1:20" s="389" customFormat="1" ht="14.25" customHeight="1">
      <c r="A26" s="16" t="s">
        <v>174</v>
      </c>
      <c r="B26" s="78" t="s">
        <v>122</v>
      </c>
      <c r="C26" s="101"/>
      <c r="D26" s="46">
        <v>143</v>
      </c>
      <c r="E26" s="47">
        <f t="shared" si="1"/>
        <v>0</v>
      </c>
      <c r="F26" s="47" t="s">
        <v>3</v>
      </c>
      <c r="G26" s="47" t="s">
        <v>3</v>
      </c>
      <c r="H26" s="47" t="s">
        <v>3</v>
      </c>
      <c r="I26" s="53"/>
      <c r="J26" s="47" t="s">
        <v>3</v>
      </c>
      <c r="K26" s="47" t="s">
        <v>3</v>
      </c>
      <c r="L26" s="47" t="s">
        <v>3</v>
      </c>
      <c r="M26" s="47" t="s">
        <v>3</v>
      </c>
      <c r="N26" s="47" t="s">
        <v>3</v>
      </c>
      <c r="O26" s="47" t="s">
        <v>3</v>
      </c>
      <c r="P26" s="47" t="s">
        <v>3</v>
      </c>
      <c r="Q26" s="47" t="s">
        <v>3</v>
      </c>
      <c r="R26" s="391"/>
      <c r="S26" s="391"/>
      <c r="T26" s="391"/>
    </row>
    <row r="27" spans="1:18" s="389" customFormat="1" ht="18" customHeight="1">
      <c r="A27" s="16" t="s">
        <v>580</v>
      </c>
      <c r="B27" s="78" t="s">
        <v>581</v>
      </c>
      <c r="C27" s="101"/>
      <c r="D27" s="46">
        <v>145</v>
      </c>
      <c r="E27" s="47">
        <f>I27</f>
        <v>0</v>
      </c>
      <c r="F27" s="47" t="s">
        <v>3</v>
      </c>
      <c r="G27" s="47" t="s">
        <v>3</v>
      </c>
      <c r="H27" s="47" t="s">
        <v>3</v>
      </c>
      <c r="I27" s="53"/>
      <c r="J27" s="47" t="s">
        <v>3</v>
      </c>
      <c r="K27" s="47" t="s">
        <v>3</v>
      </c>
      <c r="L27" s="47" t="s">
        <v>3</v>
      </c>
      <c r="M27" s="47" t="s">
        <v>3</v>
      </c>
      <c r="N27" s="47" t="s">
        <v>3</v>
      </c>
      <c r="O27" s="47" t="s">
        <v>3</v>
      </c>
      <c r="P27" s="47" t="s">
        <v>3</v>
      </c>
      <c r="Q27" s="47" t="s">
        <v>3</v>
      </c>
      <c r="R27" s="391"/>
    </row>
    <row r="28" spans="1:20" s="389" customFormat="1" ht="14.25" customHeight="1">
      <c r="A28" s="49" t="s">
        <v>80</v>
      </c>
      <c r="B28" s="50" t="s">
        <v>81</v>
      </c>
      <c r="C28" s="58">
        <v>150</v>
      </c>
      <c r="D28" s="58"/>
      <c r="E28" s="52">
        <f>I28+J28</f>
        <v>0</v>
      </c>
      <c r="F28" s="52" t="str">
        <f>H28</f>
        <v>Х</v>
      </c>
      <c r="G28" s="52" t="s">
        <v>3</v>
      </c>
      <c r="H28" s="52" t="s">
        <v>3</v>
      </c>
      <c r="I28" s="52">
        <f>I32+I31+I30</f>
        <v>0</v>
      </c>
      <c r="J28" s="52">
        <f>J31</f>
        <v>0</v>
      </c>
      <c r="K28" s="52">
        <f aca="true" t="shared" si="2" ref="K28:Q28">K31</f>
        <v>0</v>
      </c>
      <c r="L28" s="52">
        <f t="shared" si="2"/>
        <v>0</v>
      </c>
      <c r="M28" s="52">
        <f t="shared" si="2"/>
        <v>0</v>
      </c>
      <c r="N28" s="52">
        <f t="shared" si="2"/>
        <v>0</v>
      </c>
      <c r="O28" s="52">
        <f t="shared" si="2"/>
        <v>0</v>
      </c>
      <c r="P28" s="52">
        <f t="shared" si="2"/>
        <v>0</v>
      </c>
      <c r="Q28" s="52">
        <f t="shared" si="2"/>
        <v>0</v>
      </c>
      <c r="R28" s="391"/>
      <c r="S28" s="391"/>
      <c r="T28" s="391"/>
    </row>
    <row r="29" spans="1:20" s="389" customFormat="1" ht="12.75">
      <c r="A29" s="16" t="s">
        <v>1</v>
      </c>
      <c r="B29" s="45"/>
      <c r="C29" s="531"/>
      <c r="D29" s="532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391"/>
      <c r="S29" s="391"/>
      <c r="T29" s="391"/>
    </row>
    <row r="30" spans="1:20" s="396" customFormat="1" ht="30" customHeight="1">
      <c r="A30" s="16" t="s">
        <v>458</v>
      </c>
      <c r="B30" s="45" t="s">
        <v>123</v>
      </c>
      <c r="C30" s="46"/>
      <c r="D30" s="60">
        <v>151</v>
      </c>
      <c r="E30" s="61">
        <f>I30</f>
        <v>0</v>
      </c>
      <c r="F30" s="61" t="s">
        <v>3</v>
      </c>
      <c r="G30" s="61" t="s">
        <v>3</v>
      </c>
      <c r="H30" s="61" t="s">
        <v>3</v>
      </c>
      <c r="I30" s="61"/>
      <c r="J30" s="47" t="s">
        <v>3</v>
      </c>
      <c r="K30" s="47" t="s">
        <v>3</v>
      </c>
      <c r="L30" s="47" t="s">
        <v>3</v>
      </c>
      <c r="M30" s="47" t="s">
        <v>3</v>
      </c>
      <c r="N30" s="47" t="s">
        <v>3</v>
      </c>
      <c r="O30" s="47" t="s">
        <v>3</v>
      </c>
      <c r="P30" s="47" t="s">
        <v>3</v>
      </c>
      <c r="Q30" s="47" t="s">
        <v>3</v>
      </c>
      <c r="R30" s="395"/>
      <c r="S30" s="395"/>
      <c r="T30" s="395"/>
    </row>
    <row r="31" spans="1:20" s="396" customFormat="1" ht="49.5" customHeight="1">
      <c r="A31" s="16" t="s">
        <v>175</v>
      </c>
      <c r="B31" s="78" t="s">
        <v>124</v>
      </c>
      <c r="C31" s="101"/>
      <c r="D31" s="60">
        <v>152</v>
      </c>
      <c r="E31" s="61">
        <f>I31+J31</f>
        <v>0</v>
      </c>
      <c r="F31" s="61" t="s">
        <v>3</v>
      </c>
      <c r="G31" s="61" t="s">
        <v>3</v>
      </c>
      <c r="H31" s="61" t="s">
        <v>3</v>
      </c>
      <c r="I31" s="61"/>
      <c r="J31" s="47">
        <f>K31+L31+M31+N31+O31+P31+Q31</f>
        <v>0</v>
      </c>
      <c r="K31" s="47"/>
      <c r="L31" s="47"/>
      <c r="M31" s="47"/>
      <c r="N31" s="47"/>
      <c r="O31" s="47"/>
      <c r="P31" s="47"/>
      <c r="Q31" s="47"/>
      <c r="R31" s="395"/>
      <c r="S31" s="395"/>
      <c r="T31" s="395"/>
    </row>
    <row r="32" spans="1:20" s="396" customFormat="1" ht="39.75" customHeight="1">
      <c r="A32" s="16" t="s">
        <v>176</v>
      </c>
      <c r="B32" s="78" t="s">
        <v>457</v>
      </c>
      <c r="C32" s="101"/>
      <c r="D32" s="60">
        <v>155</v>
      </c>
      <c r="E32" s="47">
        <f t="shared" si="1"/>
        <v>0</v>
      </c>
      <c r="F32" s="47" t="s">
        <v>3</v>
      </c>
      <c r="G32" s="47" t="s">
        <v>3</v>
      </c>
      <c r="H32" s="47" t="s">
        <v>3</v>
      </c>
      <c r="I32" s="53"/>
      <c r="J32" s="47" t="s">
        <v>3</v>
      </c>
      <c r="K32" s="47" t="s">
        <v>3</v>
      </c>
      <c r="L32" s="47" t="s">
        <v>3</v>
      </c>
      <c r="M32" s="47" t="s">
        <v>3</v>
      </c>
      <c r="N32" s="47" t="s">
        <v>3</v>
      </c>
      <c r="O32" s="47" t="s">
        <v>3</v>
      </c>
      <c r="P32" s="47" t="s">
        <v>3</v>
      </c>
      <c r="Q32" s="47" t="s">
        <v>3</v>
      </c>
      <c r="R32" s="395"/>
      <c r="S32" s="395"/>
      <c r="T32" s="395"/>
    </row>
    <row r="33" spans="1:20" s="396" customFormat="1" ht="14.25" customHeight="1">
      <c r="A33" s="49" t="s">
        <v>177</v>
      </c>
      <c r="B33" s="50" t="s">
        <v>82</v>
      </c>
      <c r="C33" s="58">
        <v>180</v>
      </c>
      <c r="D33" s="103"/>
      <c r="E33" s="52">
        <f>E34+E35</f>
        <v>0</v>
      </c>
      <c r="F33" s="52" t="str">
        <f>H33</f>
        <v>Х</v>
      </c>
      <c r="G33" s="52" t="s">
        <v>3</v>
      </c>
      <c r="H33" s="52" t="s">
        <v>3</v>
      </c>
      <c r="I33" s="52">
        <f>I35</f>
        <v>0</v>
      </c>
      <c r="J33" s="52">
        <f>J34</f>
        <v>0</v>
      </c>
      <c r="K33" s="52">
        <f>K34</f>
        <v>0</v>
      </c>
      <c r="L33" s="52">
        <f aca="true" t="shared" si="3" ref="L33:Q33">L34</f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395"/>
      <c r="S33" s="395"/>
      <c r="T33" s="395"/>
    </row>
    <row r="34" spans="1:20" s="389" customFormat="1" ht="12.75" hidden="1">
      <c r="A34" s="16" t="s">
        <v>555</v>
      </c>
      <c r="B34" s="78"/>
      <c r="C34" s="101"/>
      <c r="D34" s="60"/>
      <c r="E34" s="47">
        <f>J34</f>
        <v>0</v>
      </c>
      <c r="F34" s="47" t="s">
        <v>3</v>
      </c>
      <c r="G34" s="47" t="s">
        <v>3</v>
      </c>
      <c r="H34" s="47" t="s">
        <v>3</v>
      </c>
      <c r="I34" s="47" t="s">
        <v>3</v>
      </c>
      <c r="J34" s="61">
        <f>K34+L34+M34+N34+O34+P34+Q34</f>
        <v>0</v>
      </c>
      <c r="K34" s="53"/>
      <c r="L34" s="53"/>
      <c r="M34" s="53"/>
      <c r="N34" s="53"/>
      <c r="O34" s="53"/>
      <c r="P34" s="53"/>
      <c r="Q34" s="53"/>
      <c r="R34" s="391"/>
      <c r="S34" s="391"/>
      <c r="T34" s="391"/>
    </row>
    <row r="35" spans="1:20" s="389" customFormat="1" ht="12.75" hidden="1">
      <c r="A35" s="16"/>
      <c r="B35" s="45"/>
      <c r="C35" s="101"/>
      <c r="D35" s="60"/>
      <c r="E35" s="47">
        <f>I35</f>
        <v>0</v>
      </c>
      <c r="F35" s="47" t="str">
        <f>H35</f>
        <v>Х</v>
      </c>
      <c r="G35" s="47" t="s">
        <v>3</v>
      </c>
      <c r="H35" s="47" t="s">
        <v>3</v>
      </c>
      <c r="I35" s="53"/>
      <c r="J35" s="47" t="s">
        <v>3</v>
      </c>
      <c r="K35" s="47" t="s">
        <v>3</v>
      </c>
      <c r="L35" s="47" t="s">
        <v>3</v>
      </c>
      <c r="M35" s="47" t="s">
        <v>3</v>
      </c>
      <c r="N35" s="47" t="s">
        <v>3</v>
      </c>
      <c r="O35" s="47" t="s">
        <v>3</v>
      </c>
      <c r="P35" s="47" t="s">
        <v>3</v>
      </c>
      <c r="Q35" s="47" t="s">
        <v>3</v>
      </c>
      <c r="R35" s="391"/>
      <c r="S35" s="391"/>
      <c r="T35" s="391"/>
    </row>
    <row r="36" spans="1:20" s="389" customFormat="1" ht="15.75" customHeight="1">
      <c r="A36" s="49" t="s">
        <v>179</v>
      </c>
      <c r="B36" s="50" t="s">
        <v>84</v>
      </c>
      <c r="C36" s="110">
        <v>400</v>
      </c>
      <c r="D36" s="106"/>
      <c r="E36" s="52">
        <f>E38+E39+E40+E41</f>
        <v>0</v>
      </c>
      <c r="F36" s="52" t="s">
        <v>3</v>
      </c>
      <c r="G36" s="52" t="s">
        <v>3</v>
      </c>
      <c r="H36" s="52" t="s">
        <v>3</v>
      </c>
      <c r="I36" s="52">
        <f>I38+I39+I40+I41</f>
        <v>0</v>
      </c>
      <c r="J36" s="52" t="s">
        <v>3</v>
      </c>
      <c r="K36" s="52" t="s">
        <v>3</v>
      </c>
      <c r="L36" s="52" t="s">
        <v>3</v>
      </c>
      <c r="M36" s="52" t="s">
        <v>3</v>
      </c>
      <c r="N36" s="52" t="s">
        <v>3</v>
      </c>
      <c r="O36" s="52" t="s">
        <v>3</v>
      </c>
      <c r="P36" s="52" t="s">
        <v>3</v>
      </c>
      <c r="Q36" s="52" t="s">
        <v>3</v>
      </c>
      <c r="R36" s="391"/>
      <c r="S36" s="391"/>
      <c r="T36" s="391"/>
    </row>
    <row r="37" spans="1:20" s="389" customFormat="1" ht="12.75" customHeight="1">
      <c r="A37" s="16" t="s">
        <v>1</v>
      </c>
      <c r="B37" s="45"/>
      <c r="C37" s="101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391"/>
      <c r="S37" s="391"/>
      <c r="T37" s="391"/>
    </row>
    <row r="38" spans="1:20" s="389" customFormat="1" ht="13.5" customHeight="1">
      <c r="A38" s="8" t="s">
        <v>12</v>
      </c>
      <c r="B38" s="11" t="s">
        <v>125</v>
      </c>
      <c r="C38" s="107"/>
      <c r="D38" s="85">
        <v>410</v>
      </c>
      <c r="E38" s="47">
        <f>I38</f>
        <v>0</v>
      </c>
      <c r="F38" s="47" t="str">
        <f>H38</f>
        <v>Х</v>
      </c>
      <c r="G38" s="47" t="s">
        <v>3</v>
      </c>
      <c r="H38" s="47" t="s">
        <v>3</v>
      </c>
      <c r="I38" s="54"/>
      <c r="J38" s="47" t="s">
        <v>3</v>
      </c>
      <c r="K38" s="47" t="s">
        <v>3</v>
      </c>
      <c r="L38" s="47" t="s">
        <v>3</v>
      </c>
      <c r="M38" s="47" t="s">
        <v>3</v>
      </c>
      <c r="N38" s="47" t="s">
        <v>3</v>
      </c>
      <c r="O38" s="47" t="s">
        <v>3</v>
      </c>
      <c r="P38" s="47" t="s">
        <v>3</v>
      </c>
      <c r="Q38" s="47" t="s">
        <v>3</v>
      </c>
      <c r="R38" s="391"/>
      <c r="S38" s="391"/>
      <c r="T38" s="391"/>
    </row>
    <row r="39" spans="1:20" s="389" customFormat="1" ht="15" customHeight="1">
      <c r="A39" s="8" t="s">
        <v>9</v>
      </c>
      <c r="B39" s="11" t="s">
        <v>126</v>
      </c>
      <c r="C39" s="107"/>
      <c r="D39" s="85">
        <v>420</v>
      </c>
      <c r="E39" s="47">
        <f>I39</f>
        <v>0</v>
      </c>
      <c r="F39" s="47" t="str">
        <f>H39</f>
        <v>Х</v>
      </c>
      <c r="G39" s="47" t="s">
        <v>3</v>
      </c>
      <c r="H39" s="47" t="s">
        <v>3</v>
      </c>
      <c r="I39" s="54"/>
      <c r="J39" s="47" t="s">
        <v>3</v>
      </c>
      <c r="K39" s="47" t="s">
        <v>3</v>
      </c>
      <c r="L39" s="47" t="s">
        <v>3</v>
      </c>
      <c r="M39" s="47" t="s">
        <v>3</v>
      </c>
      <c r="N39" s="47" t="s">
        <v>3</v>
      </c>
      <c r="O39" s="47" t="s">
        <v>3</v>
      </c>
      <c r="P39" s="47" t="s">
        <v>3</v>
      </c>
      <c r="Q39" s="47" t="s">
        <v>3</v>
      </c>
      <c r="R39" s="391"/>
      <c r="S39" s="391"/>
      <c r="T39" s="391"/>
    </row>
    <row r="40" spans="1:20" s="389" customFormat="1" ht="12.75" customHeight="1">
      <c r="A40" s="8" t="s">
        <v>10</v>
      </c>
      <c r="B40" s="11" t="s">
        <v>127</v>
      </c>
      <c r="C40" s="107"/>
      <c r="D40" s="85">
        <v>430</v>
      </c>
      <c r="E40" s="47">
        <f>I40</f>
        <v>0</v>
      </c>
      <c r="F40" s="47" t="str">
        <f>H40</f>
        <v>Х</v>
      </c>
      <c r="G40" s="47" t="s">
        <v>3</v>
      </c>
      <c r="H40" s="47" t="s">
        <v>3</v>
      </c>
      <c r="I40" s="54"/>
      <c r="J40" s="47" t="s">
        <v>3</v>
      </c>
      <c r="K40" s="47" t="s">
        <v>3</v>
      </c>
      <c r="L40" s="47" t="s">
        <v>3</v>
      </c>
      <c r="M40" s="47" t="s">
        <v>3</v>
      </c>
      <c r="N40" s="47" t="s">
        <v>3</v>
      </c>
      <c r="O40" s="47" t="s">
        <v>3</v>
      </c>
      <c r="P40" s="47" t="s">
        <v>3</v>
      </c>
      <c r="Q40" s="47" t="s">
        <v>3</v>
      </c>
      <c r="R40" s="391"/>
      <c r="S40" s="391"/>
      <c r="T40" s="391"/>
    </row>
    <row r="41" spans="1:20" s="389" customFormat="1" ht="12.75" customHeight="1">
      <c r="A41" s="8" t="s">
        <v>11</v>
      </c>
      <c r="B41" s="11" t="s">
        <v>128</v>
      </c>
      <c r="C41" s="107"/>
      <c r="D41" s="85">
        <v>440</v>
      </c>
      <c r="E41" s="47">
        <f>I41</f>
        <v>0</v>
      </c>
      <c r="F41" s="47" t="str">
        <f>H41</f>
        <v>Х</v>
      </c>
      <c r="G41" s="47" t="s">
        <v>3</v>
      </c>
      <c r="H41" s="47" t="s">
        <v>3</v>
      </c>
      <c r="I41" s="54">
        <f>I43+I44</f>
        <v>0</v>
      </c>
      <c r="J41" s="47" t="s">
        <v>3</v>
      </c>
      <c r="K41" s="47" t="s">
        <v>3</v>
      </c>
      <c r="L41" s="47" t="s">
        <v>3</v>
      </c>
      <c r="M41" s="47" t="s">
        <v>3</v>
      </c>
      <c r="N41" s="47" t="s">
        <v>3</v>
      </c>
      <c r="O41" s="47" t="s">
        <v>3</v>
      </c>
      <c r="P41" s="47" t="s">
        <v>3</v>
      </c>
      <c r="Q41" s="47" t="s">
        <v>3</v>
      </c>
      <c r="R41" s="391"/>
      <c r="S41" s="391"/>
      <c r="T41" s="391"/>
    </row>
    <row r="42" spans="1:20" ht="14.25">
      <c r="A42" s="81" t="s">
        <v>181</v>
      </c>
      <c r="B42" s="82"/>
      <c r="C42" s="497"/>
      <c r="D42" s="498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397"/>
      <c r="S42" s="397"/>
      <c r="T42" s="397"/>
    </row>
    <row r="43" spans="1:20" ht="28.5" customHeight="1">
      <c r="A43" s="83" t="s">
        <v>182</v>
      </c>
      <c r="B43" s="109" t="s">
        <v>129</v>
      </c>
      <c r="C43" s="108"/>
      <c r="D43" s="88">
        <v>446</v>
      </c>
      <c r="E43" s="47">
        <f>I43</f>
        <v>0</v>
      </c>
      <c r="F43" s="47" t="str">
        <f>H43</f>
        <v>Х</v>
      </c>
      <c r="G43" s="47" t="s">
        <v>3</v>
      </c>
      <c r="H43" s="47" t="s">
        <v>3</v>
      </c>
      <c r="I43" s="84"/>
      <c r="J43" s="47" t="s">
        <v>3</v>
      </c>
      <c r="K43" s="47" t="s">
        <v>3</v>
      </c>
      <c r="L43" s="47" t="s">
        <v>3</v>
      </c>
      <c r="M43" s="47" t="s">
        <v>3</v>
      </c>
      <c r="N43" s="47" t="s">
        <v>3</v>
      </c>
      <c r="O43" s="47" t="s">
        <v>3</v>
      </c>
      <c r="P43" s="47" t="s">
        <v>3</v>
      </c>
      <c r="Q43" s="47" t="s">
        <v>3</v>
      </c>
      <c r="R43" s="397"/>
      <c r="S43" s="397"/>
      <c r="T43" s="397"/>
    </row>
    <row r="44" spans="1:20" s="389" customFormat="1" ht="18.75" customHeight="1">
      <c r="A44" s="83" t="s">
        <v>183</v>
      </c>
      <c r="B44" s="109" t="s">
        <v>130</v>
      </c>
      <c r="C44" s="108"/>
      <c r="D44" s="88">
        <v>449</v>
      </c>
      <c r="E44" s="47">
        <f>I44</f>
        <v>0</v>
      </c>
      <c r="F44" s="47" t="str">
        <f>H44</f>
        <v>Х</v>
      </c>
      <c r="G44" s="47" t="s">
        <v>3</v>
      </c>
      <c r="H44" s="47" t="s">
        <v>3</v>
      </c>
      <c r="I44" s="84"/>
      <c r="J44" s="47" t="s">
        <v>3</v>
      </c>
      <c r="K44" s="47" t="s">
        <v>3</v>
      </c>
      <c r="L44" s="47" t="s">
        <v>3</v>
      </c>
      <c r="M44" s="47" t="s">
        <v>3</v>
      </c>
      <c r="N44" s="47" t="s">
        <v>3</v>
      </c>
      <c r="O44" s="47" t="s">
        <v>3</v>
      </c>
      <c r="P44" s="47" t="s">
        <v>3</v>
      </c>
      <c r="Q44" s="47" t="s">
        <v>3</v>
      </c>
      <c r="R44" s="391"/>
      <c r="S44" s="391"/>
      <c r="T44" s="391"/>
    </row>
    <row r="45" spans="1:20" s="389" customFormat="1" ht="15" customHeight="1">
      <c r="A45" s="112" t="s">
        <v>505</v>
      </c>
      <c r="B45" s="12" t="s">
        <v>85</v>
      </c>
      <c r="C45" s="122" t="s">
        <v>3</v>
      </c>
      <c r="D45" s="111"/>
      <c r="E45" s="52">
        <f>E46+E47</f>
        <v>0</v>
      </c>
      <c r="F45" s="52" t="s">
        <v>3</v>
      </c>
      <c r="G45" s="52" t="s">
        <v>3</v>
      </c>
      <c r="H45" s="52">
        <f>H46+H47</f>
        <v>0</v>
      </c>
      <c r="I45" s="52">
        <f>I46+I47</f>
        <v>0</v>
      </c>
      <c r="J45" s="52" t="s">
        <v>3</v>
      </c>
      <c r="K45" s="52" t="s">
        <v>3</v>
      </c>
      <c r="L45" s="52" t="s">
        <v>3</v>
      </c>
      <c r="M45" s="52" t="s">
        <v>3</v>
      </c>
      <c r="N45" s="52" t="s">
        <v>3</v>
      </c>
      <c r="O45" s="52" t="s">
        <v>3</v>
      </c>
      <c r="P45" s="52" t="s">
        <v>3</v>
      </c>
      <c r="Q45" s="52" t="s">
        <v>3</v>
      </c>
      <c r="R45" s="391"/>
      <c r="S45" s="391"/>
      <c r="T45" s="391"/>
    </row>
    <row r="46" spans="1:20" s="389" customFormat="1" ht="34.5">
      <c r="A46" s="16" t="s">
        <v>180</v>
      </c>
      <c r="B46" s="78" t="s">
        <v>86</v>
      </c>
      <c r="C46" s="120">
        <v>510</v>
      </c>
      <c r="D46" s="60"/>
      <c r="E46" s="47">
        <f>I46+H46</f>
        <v>0</v>
      </c>
      <c r="F46" s="47">
        <f>H46</f>
        <v>0</v>
      </c>
      <c r="G46" s="47" t="s">
        <v>3</v>
      </c>
      <c r="H46" s="54"/>
      <c r="I46" s="54"/>
      <c r="J46" s="47" t="s">
        <v>3</v>
      </c>
      <c r="K46" s="47" t="s">
        <v>3</v>
      </c>
      <c r="L46" s="47" t="s">
        <v>3</v>
      </c>
      <c r="M46" s="47" t="s">
        <v>3</v>
      </c>
      <c r="N46" s="47" t="s">
        <v>3</v>
      </c>
      <c r="O46" s="47" t="s">
        <v>3</v>
      </c>
      <c r="P46" s="47" t="s">
        <v>3</v>
      </c>
      <c r="Q46" s="47" t="s">
        <v>3</v>
      </c>
      <c r="R46" s="391"/>
      <c r="S46" s="391"/>
      <c r="T46" s="391"/>
    </row>
    <row r="47" spans="1:20" s="389" customFormat="1" ht="12.75" hidden="1">
      <c r="A47" s="16"/>
      <c r="B47" s="78"/>
      <c r="C47" s="120"/>
      <c r="D47" s="60"/>
      <c r="E47" s="47"/>
      <c r="F47" s="47"/>
      <c r="G47" s="47"/>
      <c r="H47" s="54"/>
      <c r="I47" s="54"/>
      <c r="J47" s="47"/>
      <c r="K47" s="47" t="s">
        <v>3</v>
      </c>
      <c r="L47" s="47" t="s">
        <v>3</v>
      </c>
      <c r="M47" s="47" t="s">
        <v>3</v>
      </c>
      <c r="N47" s="47" t="s">
        <v>3</v>
      </c>
      <c r="O47" s="47" t="s">
        <v>3</v>
      </c>
      <c r="P47" s="47"/>
      <c r="Q47" s="47"/>
      <c r="R47" s="391"/>
      <c r="S47" s="391"/>
      <c r="T47" s="391"/>
    </row>
    <row r="48" spans="1:20" s="389" customFormat="1" ht="22.5" customHeight="1">
      <c r="A48" s="41" t="s">
        <v>131</v>
      </c>
      <c r="B48" s="42" t="s">
        <v>87</v>
      </c>
      <c r="C48" s="548" t="s">
        <v>3</v>
      </c>
      <c r="D48" s="549"/>
      <c r="E48" s="44">
        <f>F48+I48+J48</f>
        <v>0</v>
      </c>
      <c r="F48" s="44">
        <f>G48+H48</f>
        <v>0</v>
      </c>
      <c r="G48" s="44">
        <f>G106</f>
        <v>0</v>
      </c>
      <c r="H48" s="44">
        <f>H106</f>
        <v>0</v>
      </c>
      <c r="I48" s="44">
        <f>I106</f>
        <v>0</v>
      </c>
      <c r="J48" s="44">
        <f>J106</f>
        <v>0</v>
      </c>
      <c r="K48" s="44" t="e">
        <f aca="true" t="shared" si="4" ref="K48:Q48">K49+K106+K70+K80</f>
        <v>#VALUE!</v>
      </c>
      <c r="L48" s="44" t="e">
        <f t="shared" si="4"/>
        <v>#VALUE!</v>
      </c>
      <c r="M48" s="44" t="e">
        <f t="shared" si="4"/>
        <v>#VALUE!</v>
      </c>
      <c r="N48" s="44" t="e">
        <f t="shared" si="4"/>
        <v>#VALUE!</v>
      </c>
      <c r="O48" s="44" t="e">
        <f t="shared" si="4"/>
        <v>#VALUE!</v>
      </c>
      <c r="P48" s="44" t="e">
        <f t="shared" si="4"/>
        <v>#VALUE!</v>
      </c>
      <c r="Q48" s="44" t="e">
        <f t="shared" si="4"/>
        <v>#VALUE!</v>
      </c>
      <c r="R48" s="391"/>
      <c r="S48" s="391"/>
      <c r="T48" s="391"/>
    </row>
    <row r="49" spans="1:20" s="389" customFormat="1" ht="22.5">
      <c r="A49" s="49" t="s">
        <v>187</v>
      </c>
      <c r="B49" s="57" t="s">
        <v>88</v>
      </c>
      <c r="C49" s="51">
        <v>110</v>
      </c>
      <c r="D49" s="58" t="s">
        <v>3</v>
      </c>
      <c r="E49" s="187" t="s">
        <v>3</v>
      </c>
      <c r="F49" s="187" t="s">
        <v>3</v>
      </c>
      <c r="G49" s="187" t="s">
        <v>3</v>
      </c>
      <c r="H49" s="187" t="s">
        <v>3</v>
      </c>
      <c r="I49" s="187" t="s">
        <v>3</v>
      </c>
      <c r="J49" s="187" t="s">
        <v>3</v>
      </c>
      <c r="K49" s="58" t="s">
        <v>3</v>
      </c>
      <c r="L49" s="58" t="s">
        <v>3</v>
      </c>
      <c r="M49" s="58" t="s">
        <v>3</v>
      </c>
      <c r="N49" s="58" t="s">
        <v>3</v>
      </c>
      <c r="O49" s="58" t="s">
        <v>3</v>
      </c>
      <c r="P49" s="58" t="s">
        <v>3</v>
      </c>
      <c r="Q49" s="58" t="s">
        <v>3</v>
      </c>
      <c r="R49" s="391"/>
      <c r="S49" s="391"/>
      <c r="T49" s="391"/>
    </row>
    <row r="50" spans="1:20" s="389" customFormat="1" ht="39.75" customHeight="1">
      <c r="A50" s="16" t="s">
        <v>188</v>
      </c>
      <c r="B50" s="59" t="s">
        <v>132</v>
      </c>
      <c r="C50" s="60" t="s">
        <v>44</v>
      </c>
      <c r="D50" s="60" t="s">
        <v>3</v>
      </c>
      <c r="E50" s="47" t="s">
        <v>3</v>
      </c>
      <c r="F50" s="47" t="s">
        <v>3</v>
      </c>
      <c r="G50" s="47" t="s">
        <v>3</v>
      </c>
      <c r="H50" s="47" t="s">
        <v>3</v>
      </c>
      <c r="I50" s="47" t="s">
        <v>3</v>
      </c>
      <c r="J50" s="47" t="s">
        <v>3</v>
      </c>
      <c r="K50" s="61" t="e">
        <f aca="true" t="shared" si="5" ref="K50:Q50">K51+K63</f>
        <v>#VALUE!</v>
      </c>
      <c r="L50" s="61" t="e">
        <f t="shared" si="5"/>
        <v>#VALUE!</v>
      </c>
      <c r="M50" s="61" t="e">
        <f t="shared" si="5"/>
        <v>#VALUE!</v>
      </c>
      <c r="N50" s="61" t="e">
        <f t="shared" si="5"/>
        <v>#VALUE!</v>
      </c>
      <c r="O50" s="61" t="e">
        <f t="shared" si="5"/>
        <v>#VALUE!</v>
      </c>
      <c r="P50" s="61" t="e">
        <f t="shared" si="5"/>
        <v>#VALUE!</v>
      </c>
      <c r="Q50" s="61" t="e">
        <f t="shared" si="5"/>
        <v>#VALUE!</v>
      </c>
      <c r="R50" s="391"/>
      <c r="S50" s="391"/>
      <c r="T50" s="391"/>
    </row>
    <row r="51" spans="1:20" s="389" customFormat="1" ht="22.5">
      <c r="A51" s="115" t="s">
        <v>471</v>
      </c>
      <c r="B51" s="113" t="s">
        <v>89</v>
      </c>
      <c r="C51" s="114">
        <v>111</v>
      </c>
      <c r="D51" s="114" t="s">
        <v>3</v>
      </c>
      <c r="E51" s="186" t="s">
        <v>3</v>
      </c>
      <c r="F51" s="186" t="s">
        <v>3</v>
      </c>
      <c r="G51" s="186" t="s">
        <v>3</v>
      </c>
      <c r="H51" s="186" t="s">
        <v>3</v>
      </c>
      <c r="I51" s="186" t="s">
        <v>3</v>
      </c>
      <c r="J51" s="186" t="s">
        <v>3</v>
      </c>
      <c r="K51" s="65">
        <f aca="true" t="shared" si="6" ref="K51:Q51">K53+K54</f>
        <v>0</v>
      </c>
      <c r="L51" s="65">
        <f t="shared" si="6"/>
        <v>0</v>
      </c>
      <c r="M51" s="65">
        <f t="shared" si="6"/>
        <v>0</v>
      </c>
      <c r="N51" s="65">
        <f t="shared" si="6"/>
        <v>0</v>
      </c>
      <c r="O51" s="65">
        <f t="shared" si="6"/>
        <v>0</v>
      </c>
      <c r="P51" s="65">
        <f t="shared" si="6"/>
        <v>0</v>
      </c>
      <c r="Q51" s="65">
        <f t="shared" si="6"/>
        <v>0</v>
      </c>
      <c r="R51" s="391"/>
      <c r="S51" s="391"/>
      <c r="T51" s="391"/>
    </row>
    <row r="52" spans="1:20" s="389" customFormat="1" ht="17.25" customHeight="1">
      <c r="A52" s="16" t="s">
        <v>1</v>
      </c>
      <c r="B52" s="59"/>
      <c r="C52" s="60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391"/>
      <c r="S52" s="391"/>
      <c r="T52" s="391"/>
    </row>
    <row r="53" spans="1:20" s="389" customFormat="1" ht="12.75" customHeight="1">
      <c r="A53" s="36" t="s">
        <v>185</v>
      </c>
      <c r="B53" s="66" t="s">
        <v>133</v>
      </c>
      <c r="C53" s="37">
        <v>111</v>
      </c>
      <c r="D53" s="37">
        <v>211</v>
      </c>
      <c r="E53" s="47" t="s">
        <v>3</v>
      </c>
      <c r="F53" s="47" t="s">
        <v>3</v>
      </c>
      <c r="G53" s="47" t="s">
        <v>3</v>
      </c>
      <c r="H53" s="47" t="s">
        <v>3</v>
      </c>
      <c r="I53" s="47" t="s">
        <v>3</v>
      </c>
      <c r="J53" s="47" t="s">
        <v>3</v>
      </c>
      <c r="K53" s="67"/>
      <c r="L53" s="67"/>
      <c r="M53" s="67"/>
      <c r="N53" s="67"/>
      <c r="O53" s="67"/>
      <c r="P53" s="67"/>
      <c r="Q53" s="67"/>
      <c r="R53" s="391"/>
      <c r="S53" s="391"/>
      <c r="T53" s="391"/>
    </row>
    <row r="54" spans="1:20" s="389" customFormat="1" ht="25.5" customHeight="1">
      <c r="A54" s="36" t="s">
        <v>186</v>
      </c>
      <c r="B54" s="66" t="s">
        <v>134</v>
      </c>
      <c r="C54" s="37">
        <v>111</v>
      </c>
      <c r="D54" s="37">
        <v>266</v>
      </c>
      <c r="E54" s="47" t="s">
        <v>3</v>
      </c>
      <c r="F54" s="47" t="s">
        <v>3</v>
      </c>
      <c r="G54" s="47" t="s">
        <v>3</v>
      </c>
      <c r="H54" s="47" t="s">
        <v>3</v>
      </c>
      <c r="I54" s="47" t="s">
        <v>3</v>
      </c>
      <c r="J54" s="47" t="s">
        <v>3</v>
      </c>
      <c r="K54" s="67"/>
      <c r="L54" s="67"/>
      <c r="M54" s="67"/>
      <c r="N54" s="67"/>
      <c r="O54" s="67"/>
      <c r="P54" s="67"/>
      <c r="Q54" s="67"/>
      <c r="R54" s="391"/>
      <c r="S54" s="391"/>
      <c r="T54" s="391"/>
    </row>
    <row r="55" spans="1:20" s="389" customFormat="1" ht="14.25" customHeight="1">
      <c r="A55" s="62" t="s">
        <v>189</v>
      </c>
      <c r="B55" s="63" t="s">
        <v>90</v>
      </c>
      <c r="C55" s="64">
        <v>112</v>
      </c>
      <c r="D55" s="64" t="s">
        <v>3</v>
      </c>
      <c r="E55" s="185" t="s">
        <v>3</v>
      </c>
      <c r="F55" s="185" t="s">
        <v>3</v>
      </c>
      <c r="G55" s="185" t="s">
        <v>3</v>
      </c>
      <c r="H55" s="185" t="s">
        <v>3</v>
      </c>
      <c r="I55" s="185" t="s">
        <v>3</v>
      </c>
      <c r="J55" s="185" t="s">
        <v>3</v>
      </c>
      <c r="K55" s="65">
        <f aca="true" t="shared" si="7" ref="K55:Q55">K57+K58+K60+K61+K62</f>
        <v>0</v>
      </c>
      <c r="L55" s="65">
        <f t="shared" si="7"/>
        <v>0</v>
      </c>
      <c r="M55" s="65">
        <f t="shared" si="7"/>
        <v>0</v>
      </c>
      <c r="N55" s="65">
        <f t="shared" si="7"/>
        <v>0</v>
      </c>
      <c r="O55" s="65">
        <f t="shared" si="7"/>
        <v>0</v>
      </c>
      <c r="P55" s="65">
        <f t="shared" si="7"/>
        <v>0</v>
      </c>
      <c r="Q55" s="65">
        <f t="shared" si="7"/>
        <v>0</v>
      </c>
      <c r="R55" s="391"/>
      <c r="S55" s="391"/>
      <c r="T55" s="391"/>
    </row>
    <row r="56" spans="1:20" s="389" customFormat="1" ht="12.75">
      <c r="A56" s="36" t="s">
        <v>1</v>
      </c>
      <c r="B56" s="66"/>
      <c r="C56" s="37"/>
      <c r="D56" s="37"/>
      <c r="E56" s="47"/>
      <c r="F56" s="47"/>
      <c r="G56" s="47"/>
      <c r="H56" s="47"/>
      <c r="I56" s="47"/>
      <c r="J56" s="47"/>
      <c r="K56" s="68"/>
      <c r="L56" s="68"/>
      <c r="M56" s="68"/>
      <c r="N56" s="68"/>
      <c r="O56" s="68"/>
      <c r="P56" s="68"/>
      <c r="Q56" s="68"/>
      <c r="R56" s="391"/>
      <c r="S56" s="391"/>
      <c r="T56" s="391"/>
    </row>
    <row r="57" spans="1:20" s="389" customFormat="1" ht="22.5">
      <c r="A57" s="36" t="s">
        <v>193</v>
      </c>
      <c r="B57" s="66" t="s">
        <v>135</v>
      </c>
      <c r="C57" s="37">
        <v>112</v>
      </c>
      <c r="D57" s="37">
        <v>212</v>
      </c>
      <c r="E57" s="47" t="s">
        <v>3</v>
      </c>
      <c r="F57" s="47" t="s">
        <v>3</v>
      </c>
      <c r="G57" s="47" t="s">
        <v>3</v>
      </c>
      <c r="H57" s="47" t="s">
        <v>3</v>
      </c>
      <c r="I57" s="47" t="s">
        <v>3</v>
      </c>
      <c r="J57" s="47" t="s">
        <v>3</v>
      </c>
      <c r="K57" s="67"/>
      <c r="L57" s="67"/>
      <c r="M57" s="67"/>
      <c r="N57" s="67"/>
      <c r="O57" s="67"/>
      <c r="P57" s="67"/>
      <c r="Q57" s="67"/>
      <c r="R57" s="391"/>
      <c r="S57" s="391"/>
      <c r="T57" s="391"/>
    </row>
    <row r="58" spans="1:20" s="389" customFormat="1" ht="22.5" customHeight="1">
      <c r="A58" s="16" t="s">
        <v>194</v>
      </c>
      <c r="B58" s="66" t="s">
        <v>136</v>
      </c>
      <c r="C58" s="37">
        <v>112</v>
      </c>
      <c r="D58" s="37">
        <v>214</v>
      </c>
      <c r="E58" s="47" t="s">
        <v>3</v>
      </c>
      <c r="F58" s="47" t="s">
        <v>3</v>
      </c>
      <c r="G58" s="47" t="s">
        <v>3</v>
      </c>
      <c r="H58" s="47" t="s">
        <v>3</v>
      </c>
      <c r="I58" s="47" t="s">
        <v>3</v>
      </c>
      <c r="J58" s="47" t="s">
        <v>3</v>
      </c>
      <c r="K58" s="67"/>
      <c r="L58" s="67"/>
      <c r="M58" s="67"/>
      <c r="N58" s="67"/>
      <c r="O58" s="67"/>
      <c r="P58" s="67"/>
      <c r="Q58" s="67"/>
      <c r="R58" s="391"/>
      <c r="S58" s="391"/>
      <c r="T58" s="391"/>
    </row>
    <row r="59" spans="1:20" s="389" customFormat="1" ht="12.75">
      <c r="A59" s="286" t="s">
        <v>639</v>
      </c>
      <c r="B59" s="287" t="s">
        <v>137</v>
      </c>
      <c r="C59" s="121">
        <v>112</v>
      </c>
      <c r="D59" s="121">
        <v>221</v>
      </c>
      <c r="E59" s="47" t="s">
        <v>3</v>
      </c>
      <c r="F59" s="47" t="s">
        <v>3</v>
      </c>
      <c r="G59" s="47" t="s">
        <v>3</v>
      </c>
      <c r="H59" s="47" t="s">
        <v>3</v>
      </c>
      <c r="I59" s="47" t="s">
        <v>3</v>
      </c>
      <c r="J59" s="47" t="s">
        <v>3</v>
      </c>
      <c r="K59" s="67"/>
      <c r="L59" s="67"/>
      <c r="M59" s="67"/>
      <c r="N59" s="67"/>
      <c r="O59" s="67"/>
      <c r="P59" s="67"/>
      <c r="Q59" s="67"/>
      <c r="R59" s="391"/>
      <c r="S59" s="391"/>
      <c r="T59" s="391"/>
    </row>
    <row r="60" spans="1:20" s="389" customFormat="1" ht="14.25" customHeight="1">
      <c r="A60" s="36" t="s">
        <v>195</v>
      </c>
      <c r="B60" s="66" t="s">
        <v>190</v>
      </c>
      <c r="C60" s="37">
        <v>112</v>
      </c>
      <c r="D60" s="37">
        <v>222</v>
      </c>
      <c r="E60" s="47" t="s">
        <v>3</v>
      </c>
      <c r="F60" s="47" t="s">
        <v>3</v>
      </c>
      <c r="G60" s="47" t="s">
        <v>3</v>
      </c>
      <c r="H60" s="47" t="s">
        <v>3</v>
      </c>
      <c r="I60" s="47" t="s">
        <v>3</v>
      </c>
      <c r="J60" s="47" t="s">
        <v>3</v>
      </c>
      <c r="K60" s="67"/>
      <c r="L60" s="67"/>
      <c r="M60" s="67"/>
      <c r="N60" s="67"/>
      <c r="O60" s="67"/>
      <c r="P60" s="67"/>
      <c r="Q60" s="67"/>
      <c r="R60" s="391"/>
      <c r="S60" s="391"/>
      <c r="T60" s="391"/>
    </row>
    <row r="61" spans="1:20" s="389" customFormat="1" ht="15" customHeight="1">
      <c r="A61" s="36" t="s">
        <v>196</v>
      </c>
      <c r="B61" s="66" t="s">
        <v>191</v>
      </c>
      <c r="C61" s="37">
        <v>112</v>
      </c>
      <c r="D61" s="40">
        <v>226</v>
      </c>
      <c r="E61" s="47" t="s">
        <v>3</v>
      </c>
      <c r="F61" s="47" t="s">
        <v>3</v>
      </c>
      <c r="G61" s="47" t="s">
        <v>3</v>
      </c>
      <c r="H61" s="47" t="s">
        <v>3</v>
      </c>
      <c r="I61" s="47" t="s">
        <v>3</v>
      </c>
      <c r="J61" s="47" t="s">
        <v>3</v>
      </c>
      <c r="K61" s="67"/>
      <c r="L61" s="67"/>
      <c r="M61" s="67"/>
      <c r="N61" s="67"/>
      <c r="O61" s="67"/>
      <c r="P61" s="67"/>
      <c r="Q61" s="67"/>
      <c r="R61" s="391"/>
      <c r="S61" s="391"/>
      <c r="T61" s="391"/>
    </row>
    <row r="62" spans="1:20" s="389" customFormat="1" ht="28.5" customHeight="1">
      <c r="A62" s="36" t="s">
        <v>186</v>
      </c>
      <c r="B62" s="66" t="s">
        <v>638</v>
      </c>
      <c r="C62" s="37">
        <v>112</v>
      </c>
      <c r="D62" s="40">
        <v>266</v>
      </c>
      <c r="E62" s="47" t="s">
        <v>3</v>
      </c>
      <c r="F62" s="47" t="s">
        <v>3</v>
      </c>
      <c r="G62" s="47" t="s">
        <v>3</v>
      </c>
      <c r="H62" s="47" t="s">
        <v>3</v>
      </c>
      <c r="I62" s="47" t="s">
        <v>3</v>
      </c>
      <c r="J62" s="47" t="s">
        <v>3</v>
      </c>
      <c r="K62" s="67"/>
      <c r="L62" s="67"/>
      <c r="M62" s="67"/>
      <c r="N62" s="67"/>
      <c r="O62" s="67"/>
      <c r="P62" s="67"/>
      <c r="Q62" s="67"/>
      <c r="R62" s="391"/>
      <c r="S62" s="391"/>
      <c r="T62" s="391"/>
    </row>
    <row r="63" spans="1:20" s="396" customFormat="1" ht="40.5" customHeight="1">
      <c r="A63" s="62" t="s">
        <v>192</v>
      </c>
      <c r="B63" s="63" t="s">
        <v>90</v>
      </c>
      <c r="C63" s="64">
        <v>119</v>
      </c>
      <c r="D63" s="64" t="s">
        <v>3</v>
      </c>
      <c r="E63" s="185" t="s">
        <v>3</v>
      </c>
      <c r="F63" s="185" t="s">
        <v>3</v>
      </c>
      <c r="G63" s="185" t="s">
        <v>3</v>
      </c>
      <c r="H63" s="185" t="s">
        <v>3</v>
      </c>
      <c r="I63" s="185" t="s">
        <v>3</v>
      </c>
      <c r="J63" s="185" t="s">
        <v>3</v>
      </c>
      <c r="K63" s="64" t="s">
        <v>3</v>
      </c>
      <c r="L63" s="64" t="s">
        <v>3</v>
      </c>
      <c r="M63" s="64" t="s">
        <v>3</v>
      </c>
      <c r="N63" s="64" t="s">
        <v>3</v>
      </c>
      <c r="O63" s="64" t="s">
        <v>3</v>
      </c>
      <c r="P63" s="64" t="s">
        <v>3</v>
      </c>
      <c r="Q63" s="64" t="s">
        <v>3</v>
      </c>
      <c r="R63" s="395"/>
      <c r="S63" s="395"/>
      <c r="T63" s="395"/>
    </row>
    <row r="64" spans="1:20" s="389" customFormat="1" ht="15.75" customHeight="1">
      <c r="A64" s="16" t="s">
        <v>213</v>
      </c>
      <c r="B64" s="59"/>
      <c r="C64" s="60"/>
      <c r="D64" s="60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391"/>
      <c r="S64" s="391"/>
      <c r="T64" s="391"/>
    </row>
    <row r="65" spans="1:20" s="389" customFormat="1" ht="15" customHeight="1">
      <c r="A65" s="73" t="s">
        <v>197</v>
      </c>
      <c r="B65" s="74" t="s">
        <v>135</v>
      </c>
      <c r="C65" s="40">
        <v>119</v>
      </c>
      <c r="D65" s="40">
        <v>213</v>
      </c>
      <c r="E65" s="47" t="s">
        <v>3</v>
      </c>
      <c r="F65" s="47" t="s">
        <v>3</v>
      </c>
      <c r="G65" s="47" t="s">
        <v>3</v>
      </c>
      <c r="H65" s="47" t="s">
        <v>3</v>
      </c>
      <c r="I65" s="47" t="s">
        <v>3</v>
      </c>
      <c r="J65" s="47" t="s">
        <v>3</v>
      </c>
      <c r="K65" s="67"/>
      <c r="L65" s="67"/>
      <c r="M65" s="67"/>
      <c r="N65" s="67"/>
      <c r="O65" s="67"/>
      <c r="P65" s="67"/>
      <c r="Q65" s="67"/>
      <c r="R65" s="391"/>
      <c r="S65" s="391"/>
      <c r="T65" s="391"/>
    </row>
    <row r="66" spans="1:20" s="389" customFormat="1" ht="15" customHeight="1">
      <c r="A66" s="73" t="s">
        <v>196</v>
      </c>
      <c r="B66" s="74" t="s">
        <v>136</v>
      </c>
      <c r="C66" s="40">
        <v>119</v>
      </c>
      <c r="D66" s="40">
        <v>226</v>
      </c>
      <c r="E66" s="47" t="s">
        <v>3</v>
      </c>
      <c r="F66" s="47" t="s">
        <v>3</v>
      </c>
      <c r="G66" s="47" t="s">
        <v>3</v>
      </c>
      <c r="H66" s="47" t="s">
        <v>3</v>
      </c>
      <c r="I66" s="47" t="s">
        <v>3</v>
      </c>
      <c r="J66" s="47" t="s">
        <v>3</v>
      </c>
      <c r="K66" s="67"/>
      <c r="L66" s="67"/>
      <c r="M66" s="67"/>
      <c r="N66" s="67"/>
      <c r="O66" s="67"/>
      <c r="P66" s="67"/>
      <c r="Q66" s="67"/>
      <c r="R66" s="391"/>
      <c r="S66" s="391"/>
      <c r="T66" s="391"/>
    </row>
    <row r="67" spans="1:20" s="389" customFormat="1" ht="15" customHeight="1">
      <c r="A67" s="73" t="s">
        <v>595</v>
      </c>
      <c r="B67" s="287" t="s">
        <v>137</v>
      </c>
      <c r="C67" s="40">
        <v>119</v>
      </c>
      <c r="D67" s="40">
        <v>310</v>
      </c>
      <c r="E67" s="47" t="s">
        <v>3</v>
      </c>
      <c r="F67" s="47" t="s">
        <v>3</v>
      </c>
      <c r="G67" s="47" t="s">
        <v>3</v>
      </c>
      <c r="H67" s="47" t="s">
        <v>3</v>
      </c>
      <c r="I67" s="47" t="s">
        <v>3</v>
      </c>
      <c r="J67" s="47" t="s">
        <v>3</v>
      </c>
      <c r="K67" s="67"/>
      <c r="L67" s="67"/>
      <c r="M67" s="67"/>
      <c r="N67" s="67"/>
      <c r="O67" s="67"/>
      <c r="P67" s="67"/>
      <c r="Q67" s="67"/>
      <c r="R67" s="391"/>
      <c r="S67" s="391"/>
      <c r="T67" s="391"/>
    </row>
    <row r="68" spans="1:20" s="389" customFormat="1" ht="16.5" customHeight="1">
      <c r="A68" s="36" t="s">
        <v>198</v>
      </c>
      <c r="B68" s="287" t="s">
        <v>190</v>
      </c>
      <c r="C68" s="40">
        <v>119</v>
      </c>
      <c r="D68" s="40">
        <v>345</v>
      </c>
      <c r="E68" s="47" t="s">
        <v>3</v>
      </c>
      <c r="F68" s="47" t="s">
        <v>3</v>
      </c>
      <c r="G68" s="47" t="s">
        <v>3</v>
      </c>
      <c r="H68" s="47" t="s">
        <v>3</v>
      </c>
      <c r="I68" s="47" t="s">
        <v>3</v>
      </c>
      <c r="J68" s="47" t="s">
        <v>3</v>
      </c>
      <c r="K68" s="67"/>
      <c r="L68" s="67"/>
      <c r="M68" s="67"/>
      <c r="N68" s="67"/>
      <c r="O68" s="67"/>
      <c r="P68" s="67"/>
      <c r="Q68" s="67"/>
      <c r="R68" s="391"/>
      <c r="S68" s="391"/>
      <c r="T68" s="391"/>
    </row>
    <row r="69" spans="1:20" s="389" customFormat="1" ht="16.5" customHeight="1">
      <c r="A69" s="36" t="s">
        <v>255</v>
      </c>
      <c r="B69" s="287" t="s">
        <v>191</v>
      </c>
      <c r="C69" s="40">
        <v>119</v>
      </c>
      <c r="D69" s="40">
        <v>346</v>
      </c>
      <c r="E69" s="47" t="s">
        <v>3</v>
      </c>
      <c r="F69" s="47" t="s">
        <v>3</v>
      </c>
      <c r="G69" s="47" t="s">
        <v>3</v>
      </c>
      <c r="H69" s="47" t="s">
        <v>3</v>
      </c>
      <c r="I69" s="47" t="s">
        <v>3</v>
      </c>
      <c r="J69" s="47" t="s">
        <v>3</v>
      </c>
      <c r="K69" s="67"/>
      <c r="L69" s="67"/>
      <c r="M69" s="67"/>
      <c r="N69" s="67"/>
      <c r="O69" s="67"/>
      <c r="P69" s="67"/>
      <c r="Q69" s="67"/>
      <c r="R69" s="391"/>
      <c r="S69" s="391"/>
      <c r="T69" s="391"/>
    </row>
    <row r="70" spans="1:20" s="389" customFormat="1" ht="14.25" customHeight="1">
      <c r="A70" s="49" t="s">
        <v>199</v>
      </c>
      <c r="B70" s="57" t="s">
        <v>91</v>
      </c>
      <c r="C70" s="58">
        <v>300</v>
      </c>
      <c r="D70" s="58" t="s">
        <v>3</v>
      </c>
      <c r="E70" s="52" t="s">
        <v>3</v>
      </c>
      <c r="F70" s="52" t="s">
        <v>3</v>
      </c>
      <c r="G70" s="52" t="s">
        <v>3</v>
      </c>
      <c r="H70" s="52" t="s">
        <v>3</v>
      </c>
      <c r="I70" s="52" t="s">
        <v>3</v>
      </c>
      <c r="J70" s="52" t="s">
        <v>3</v>
      </c>
      <c r="K70" s="52" t="s">
        <v>3</v>
      </c>
      <c r="L70" s="52" t="s">
        <v>3</v>
      </c>
      <c r="M70" s="52" t="s">
        <v>3</v>
      </c>
      <c r="N70" s="52" t="s">
        <v>3</v>
      </c>
      <c r="O70" s="52" t="s">
        <v>3</v>
      </c>
      <c r="P70" s="52" t="s">
        <v>3</v>
      </c>
      <c r="Q70" s="52" t="s">
        <v>3</v>
      </c>
      <c r="R70" s="391"/>
      <c r="S70" s="391"/>
      <c r="T70" s="391"/>
    </row>
    <row r="71" spans="1:20" s="389" customFormat="1" ht="36.75" customHeight="1">
      <c r="A71" s="62" t="s">
        <v>200</v>
      </c>
      <c r="B71" s="63" t="s">
        <v>92</v>
      </c>
      <c r="C71" s="64">
        <v>320</v>
      </c>
      <c r="D71" s="64" t="s">
        <v>3</v>
      </c>
      <c r="E71" s="185" t="s">
        <v>3</v>
      </c>
      <c r="F71" s="185" t="s">
        <v>3</v>
      </c>
      <c r="G71" s="185" t="s">
        <v>3</v>
      </c>
      <c r="H71" s="185" t="s">
        <v>3</v>
      </c>
      <c r="I71" s="185" t="s">
        <v>3</v>
      </c>
      <c r="J71" s="185" t="s">
        <v>3</v>
      </c>
      <c r="K71" s="65">
        <f aca="true" t="shared" si="8" ref="K71:Q71">K72</f>
        <v>0</v>
      </c>
      <c r="L71" s="65">
        <f t="shared" si="8"/>
        <v>0</v>
      </c>
      <c r="M71" s="65">
        <f t="shared" si="8"/>
        <v>0</v>
      </c>
      <c r="N71" s="65">
        <f t="shared" si="8"/>
        <v>0</v>
      </c>
      <c r="O71" s="65">
        <f t="shared" si="8"/>
        <v>0</v>
      </c>
      <c r="P71" s="65">
        <f t="shared" si="8"/>
        <v>0</v>
      </c>
      <c r="Q71" s="65">
        <f t="shared" si="8"/>
        <v>0</v>
      </c>
      <c r="R71" s="391"/>
      <c r="S71" s="391"/>
      <c r="T71" s="391"/>
    </row>
    <row r="72" spans="1:20" s="389" customFormat="1" ht="34.5" customHeight="1">
      <c r="A72" s="62" t="s">
        <v>201</v>
      </c>
      <c r="B72" s="63" t="s">
        <v>93</v>
      </c>
      <c r="C72" s="64">
        <v>321</v>
      </c>
      <c r="D72" s="64" t="s">
        <v>3</v>
      </c>
      <c r="E72" s="185" t="s">
        <v>3</v>
      </c>
      <c r="F72" s="185" t="s">
        <v>3</v>
      </c>
      <c r="G72" s="185" t="s">
        <v>3</v>
      </c>
      <c r="H72" s="185" t="s">
        <v>3</v>
      </c>
      <c r="I72" s="185" t="s">
        <v>3</v>
      </c>
      <c r="J72" s="185" t="s">
        <v>3</v>
      </c>
      <c r="K72" s="65">
        <f aca="true" t="shared" si="9" ref="K72:Q72">K73+K74+K75+K76</f>
        <v>0</v>
      </c>
      <c r="L72" s="65">
        <f t="shared" si="9"/>
        <v>0</v>
      </c>
      <c r="M72" s="65">
        <f t="shared" si="9"/>
        <v>0</v>
      </c>
      <c r="N72" s="65">
        <f t="shared" si="9"/>
        <v>0</v>
      </c>
      <c r="O72" s="65">
        <f t="shared" si="9"/>
        <v>0</v>
      </c>
      <c r="P72" s="65">
        <f t="shared" si="9"/>
        <v>0</v>
      </c>
      <c r="Q72" s="65">
        <f t="shared" si="9"/>
        <v>0</v>
      </c>
      <c r="R72" s="391"/>
      <c r="S72" s="391"/>
      <c r="T72" s="391"/>
    </row>
    <row r="73" spans="1:20" s="389" customFormat="1" ht="31.5" customHeight="1">
      <c r="A73" s="16" t="s">
        <v>202</v>
      </c>
      <c r="B73" s="59" t="s">
        <v>138</v>
      </c>
      <c r="C73" s="60">
        <v>321</v>
      </c>
      <c r="D73" s="60">
        <v>262</v>
      </c>
      <c r="E73" s="47" t="s">
        <v>3</v>
      </c>
      <c r="F73" s="47" t="s">
        <v>3</v>
      </c>
      <c r="G73" s="47" t="s">
        <v>3</v>
      </c>
      <c r="H73" s="47" t="s">
        <v>3</v>
      </c>
      <c r="I73" s="47" t="s">
        <v>3</v>
      </c>
      <c r="J73" s="47" t="s">
        <v>3</v>
      </c>
      <c r="K73" s="53"/>
      <c r="L73" s="53"/>
      <c r="M73" s="53"/>
      <c r="N73" s="53"/>
      <c r="O73" s="53"/>
      <c r="P73" s="53"/>
      <c r="Q73" s="53"/>
      <c r="R73" s="391"/>
      <c r="S73" s="391"/>
      <c r="T73" s="391"/>
    </row>
    <row r="74" spans="1:20" s="389" customFormat="1" ht="30" customHeight="1">
      <c r="A74" s="16" t="s">
        <v>203</v>
      </c>
      <c r="B74" s="59" t="s">
        <v>139</v>
      </c>
      <c r="C74" s="60">
        <v>321</v>
      </c>
      <c r="D74" s="60">
        <v>262</v>
      </c>
      <c r="E74" s="47" t="s">
        <v>3</v>
      </c>
      <c r="F74" s="47" t="s">
        <v>3</v>
      </c>
      <c r="G74" s="47" t="s">
        <v>3</v>
      </c>
      <c r="H74" s="47" t="s">
        <v>3</v>
      </c>
      <c r="I74" s="47" t="s">
        <v>3</v>
      </c>
      <c r="J74" s="47" t="s">
        <v>3</v>
      </c>
      <c r="K74" s="53"/>
      <c r="L74" s="53"/>
      <c r="M74" s="53"/>
      <c r="N74" s="53"/>
      <c r="O74" s="53"/>
      <c r="P74" s="53"/>
      <c r="Q74" s="53"/>
      <c r="R74" s="391"/>
      <c r="S74" s="391"/>
      <c r="T74" s="391"/>
    </row>
    <row r="75" spans="1:20" s="389" customFormat="1" ht="27.75" customHeight="1">
      <c r="A75" s="16" t="s">
        <v>204</v>
      </c>
      <c r="B75" s="59" t="s">
        <v>140</v>
      </c>
      <c r="C75" s="60">
        <v>321</v>
      </c>
      <c r="D75" s="60">
        <v>264</v>
      </c>
      <c r="E75" s="47" t="s">
        <v>3</v>
      </c>
      <c r="F75" s="47" t="s">
        <v>3</v>
      </c>
      <c r="G75" s="47" t="s">
        <v>3</v>
      </c>
      <c r="H75" s="47" t="s">
        <v>3</v>
      </c>
      <c r="I75" s="47" t="s">
        <v>3</v>
      </c>
      <c r="J75" s="47" t="s">
        <v>3</v>
      </c>
      <c r="K75" s="53"/>
      <c r="L75" s="53"/>
      <c r="M75" s="53"/>
      <c r="N75" s="53"/>
      <c r="O75" s="53"/>
      <c r="P75" s="53"/>
      <c r="Q75" s="53"/>
      <c r="R75" s="391"/>
      <c r="S75" s="391"/>
      <c r="T75" s="391"/>
    </row>
    <row r="76" spans="1:20" s="389" customFormat="1" ht="26.25" customHeight="1">
      <c r="A76" s="36" t="s">
        <v>205</v>
      </c>
      <c r="B76" s="59" t="s">
        <v>141</v>
      </c>
      <c r="C76" s="60">
        <v>321</v>
      </c>
      <c r="D76" s="60">
        <v>266</v>
      </c>
      <c r="E76" s="47" t="s">
        <v>3</v>
      </c>
      <c r="F76" s="47" t="s">
        <v>3</v>
      </c>
      <c r="G76" s="47" t="s">
        <v>3</v>
      </c>
      <c r="H76" s="47" t="s">
        <v>3</v>
      </c>
      <c r="I76" s="47" t="s">
        <v>3</v>
      </c>
      <c r="J76" s="47" t="s">
        <v>3</v>
      </c>
      <c r="K76" s="53"/>
      <c r="L76" s="53"/>
      <c r="M76" s="53"/>
      <c r="N76" s="53"/>
      <c r="O76" s="53"/>
      <c r="P76" s="53"/>
      <c r="Q76" s="53"/>
      <c r="R76" s="391"/>
      <c r="S76" s="391"/>
      <c r="T76" s="391"/>
    </row>
    <row r="77" spans="1:20" s="389" customFormat="1" ht="42.75" customHeight="1">
      <c r="A77" s="62" t="s">
        <v>94</v>
      </c>
      <c r="B77" s="63" t="s">
        <v>95</v>
      </c>
      <c r="C77" s="64">
        <v>340</v>
      </c>
      <c r="D77" s="64">
        <v>296</v>
      </c>
      <c r="E77" s="47" t="s">
        <v>3</v>
      </c>
      <c r="F77" s="47" t="s">
        <v>3</v>
      </c>
      <c r="G77" s="47" t="s">
        <v>3</v>
      </c>
      <c r="H77" s="47" t="s">
        <v>3</v>
      </c>
      <c r="I77" s="47" t="s">
        <v>3</v>
      </c>
      <c r="J77" s="47" t="s">
        <v>3</v>
      </c>
      <c r="K77" s="70"/>
      <c r="L77" s="70"/>
      <c r="M77" s="70"/>
      <c r="N77" s="70"/>
      <c r="O77" s="70"/>
      <c r="P77" s="70"/>
      <c r="Q77" s="70"/>
      <c r="R77" s="391"/>
      <c r="S77" s="391"/>
      <c r="T77" s="391"/>
    </row>
    <row r="78" spans="1:20" s="389" customFormat="1" ht="58.5" customHeight="1">
      <c r="A78" s="62" t="s">
        <v>206</v>
      </c>
      <c r="B78" s="63" t="s">
        <v>96</v>
      </c>
      <c r="C78" s="64">
        <v>350</v>
      </c>
      <c r="D78" s="64">
        <v>296</v>
      </c>
      <c r="E78" s="47" t="s">
        <v>3</v>
      </c>
      <c r="F78" s="47" t="s">
        <v>3</v>
      </c>
      <c r="G78" s="47" t="s">
        <v>3</v>
      </c>
      <c r="H78" s="47" t="s">
        <v>3</v>
      </c>
      <c r="I78" s="47" t="s">
        <v>3</v>
      </c>
      <c r="J78" s="47" t="s">
        <v>3</v>
      </c>
      <c r="K78" s="70"/>
      <c r="L78" s="70"/>
      <c r="M78" s="70"/>
      <c r="N78" s="70"/>
      <c r="O78" s="70"/>
      <c r="P78" s="70"/>
      <c r="Q78" s="70"/>
      <c r="R78" s="391"/>
      <c r="S78" s="391"/>
      <c r="T78" s="391"/>
    </row>
    <row r="79" spans="1:20" s="389" customFormat="1" ht="19.5" customHeight="1">
      <c r="A79" s="62" t="s">
        <v>582</v>
      </c>
      <c r="B79" s="63" t="s">
        <v>163</v>
      </c>
      <c r="C79" s="64">
        <v>360</v>
      </c>
      <c r="D79" s="64">
        <v>296</v>
      </c>
      <c r="E79" s="47" t="s">
        <v>3</v>
      </c>
      <c r="F79" s="47" t="s">
        <v>3</v>
      </c>
      <c r="G79" s="47" t="s">
        <v>3</v>
      </c>
      <c r="H79" s="47" t="s">
        <v>3</v>
      </c>
      <c r="I79" s="47" t="s">
        <v>3</v>
      </c>
      <c r="J79" s="47" t="s">
        <v>3</v>
      </c>
      <c r="K79" s="70"/>
      <c r="L79" s="70"/>
      <c r="M79" s="70"/>
      <c r="N79" s="70"/>
      <c r="O79" s="70"/>
      <c r="P79" s="70"/>
      <c r="Q79" s="70"/>
      <c r="R79" s="391"/>
      <c r="S79" s="391"/>
      <c r="T79" s="391"/>
    </row>
    <row r="80" spans="1:20" s="389" customFormat="1" ht="19.5" customHeight="1">
      <c r="A80" s="49" t="s">
        <v>207</v>
      </c>
      <c r="B80" s="57" t="s">
        <v>97</v>
      </c>
      <c r="C80" s="58">
        <v>850</v>
      </c>
      <c r="D80" s="187" t="s">
        <v>3</v>
      </c>
      <c r="E80" s="187" t="s">
        <v>3</v>
      </c>
      <c r="F80" s="187" t="s">
        <v>3</v>
      </c>
      <c r="G80" s="187" t="s">
        <v>3</v>
      </c>
      <c r="H80" s="187" t="s">
        <v>3</v>
      </c>
      <c r="I80" s="187" t="s">
        <v>3</v>
      </c>
      <c r="J80" s="187" t="s">
        <v>3</v>
      </c>
      <c r="K80" s="52" t="e">
        <f aca="true" t="shared" si="10" ref="K80:Q80">K81+K85+K89</f>
        <v>#VALUE!</v>
      </c>
      <c r="L80" s="52" t="e">
        <f t="shared" si="10"/>
        <v>#VALUE!</v>
      </c>
      <c r="M80" s="52" t="e">
        <f t="shared" si="10"/>
        <v>#VALUE!</v>
      </c>
      <c r="N80" s="52" t="e">
        <f t="shared" si="10"/>
        <v>#VALUE!</v>
      </c>
      <c r="O80" s="52" t="e">
        <f t="shared" si="10"/>
        <v>#VALUE!</v>
      </c>
      <c r="P80" s="52" t="e">
        <f t="shared" si="10"/>
        <v>#VALUE!</v>
      </c>
      <c r="Q80" s="52" t="e">
        <f t="shared" si="10"/>
        <v>#VALUE!</v>
      </c>
      <c r="R80" s="391"/>
      <c r="S80" s="391"/>
      <c r="T80" s="391"/>
    </row>
    <row r="81" spans="1:20" s="389" customFormat="1" ht="30" customHeight="1">
      <c r="A81" s="62" t="s">
        <v>472</v>
      </c>
      <c r="B81" s="63" t="s">
        <v>208</v>
      </c>
      <c r="C81" s="64">
        <v>851</v>
      </c>
      <c r="D81" s="64" t="s">
        <v>3</v>
      </c>
      <c r="E81" s="185" t="s">
        <v>3</v>
      </c>
      <c r="F81" s="185" t="s">
        <v>3</v>
      </c>
      <c r="G81" s="185" t="s">
        <v>3</v>
      </c>
      <c r="H81" s="185" t="s">
        <v>3</v>
      </c>
      <c r="I81" s="185" t="s">
        <v>3</v>
      </c>
      <c r="J81" s="185" t="s">
        <v>3</v>
      </c>
      <c r="K81" s="65">
        <f aca="true" t="shared" si="11" ref="K81:Q81">K83+K84</f>
        <v>0</v>
      </c>
      <c r="L81" s="65">
        <f t="shared" si="11"/>
        <v>0</v>
      </c>
      <c r="M81" s="65">
        <f t="shared" si="11"/>
        <v>0</v>
      </c>
      <c r="N81" s="65">
        <f t="shared" si="11"/>
        <v>0</v>
      </c>
      <c r="O81" s="65">
        <f t="shared" si="11"/>
        <v>0</v>
      </c>
      <c r="P81" s="65">
        <f t="shared" si="11"/>
        <v>0</v>
      </c>
      <c r="Q81" s="65">
        <f t="shared" si="11"/>
        <v>0</v>
      </c>
      <c r="R81" s="391"/>
      <c r="S81" s="391"/>
      <c r="T81" s="391"/>
    </row>
    <row r="82" spans="1:20" s="389" customFormat="1" ht="17.25" customHeight="1">
      <c r="A82" s="36" t="s">
        <v>181</v>
      </c>
      <c r="B82" s="66"/>
      <c r="C82" s="37"/>
      <c r="D82" s="37"/>
      <c r="E82" s="47"/>
      <c r="F82" s="47"/>
      <c r="G82" s="47"/>
      <c r="H82" s="47"/>
      <c r="I82" s="47"/>
      <c r="J82" s="47"/>
      <c r="K82" s="48"/>
      <c r="L82" s="48"/>
      <c r="M82" s="48"/>
      <c r="N82" s="48"/>
      <c r="O82" s="48"/>
      <c r="P82" s="48"/>
      <c r="Q82" s="48"/>
      <c r="R82" s="391"/>
      <c r="S82" s="391"/>
      <c r="T82" s="391"/>
    </row>
    <row r="83" spans="1:20" s="389" customFormat="1" ht="15" customHeight="1">
      <c r="A83" s="36" t="s">
        <v>211</v>
      </c>
      <c r="B83" s="66" t="s">
        <v>209</v>
      </c>
      <c r="C83" s="37">
        <v>851</v>
      </c>
      <c r="D83" s="37">
        <v>291</v>
      </c>
      <c r="E83" s="47" t="s">
        <v>3</v>
      </c>
      <c r="F83" s="47" t="s">
        <v>3</v>
      </c>
      <c r="G83" s="47" t="s">
        <v>3</v>
      </c>
      <c r="H83" s="47" t="s">
        <v>3</v>
      </c>
      <c r="I83" s="47" t="s">
        <v>3</v>
      </c>
      <c r="J83" s="47" t="s">
        <v>3</v>
      </c>
      <c r="K83" s="67"/>
      <c r="L83" s="67"/>
      <c r="M83" s="67"/>
      <c r="N83" s="67"/>
      <c r="O83" s="67"/>
      <c r="P83" s="67"/>
      <c r="Q83" s="67"/>
      <c r="R83" s="391"/>
      <c r="S83" s="391"/>
      <c r="T83" s="391"/>
    </row>
    <row r="84" spans="1:20" s="389" customFormat="1" ht="12.75">
      <c r="A84" s="36" t="s">
        <v>212</v>
      </c>
      <c r="B84" s="66" t="s">
        <v>210</v>
      </c>
      <c r="C84" s="37">
        <v>851</v>
      </c>
      <c r="D84" s="37">
        <v>291</v>
      </c>
      <c r="E84" s="47" t="s">
        <v>3</v>
      </c>
      <c r="F84" s="47" t="s">
        <v>3</v>
      </c>
      <c r="G84" s="47" t="s">
        <v>3</v>
      </c>
      <c r="H84" s="47" t="s">
        <v>3</v>
      </c>
      <c r="I84" s="47" t="s">
        <v>3</v>
      </c>
      <c r="J84" s="47" t="s">
        <v>3</v>
      </c>
      <c r="K84" s="67"/>
      <c r="L84" s="67"/>
      <c r="M84" s="67"/>
      <c r="N84" s="67"/>
      <c r="O84" s="67"/>
      <c r="P84" s="67"/>
      <c r="Q84" s="67"/>
      <c r="R84" s="391"/>
      <c r="S84" s="391"/>
      <c r="T84" s="391"/>
    </row>
    <row r="85" spans="1:20" s="389" customFormat="1" ht="42" customHeight="1">
      <c r="A85" s="62" t="s">
        <v>470</v>
      </c>
      <c r="B85" s="63" t="s">
        <v>218</v>
      </c>
      <c r="C85" s="64">
        <v>852</v>
      </c>
      <c r="D85" s="185" t="s">
        <v>3</v>
      </c>
      <c r="E85" s="185" t="s">
        <v>3</v>
      </c>
      <c r="F85" s="185" t="s">
        <v>3</v>
      </c>
      <c r="G85" s="185" t="s">
        <v>3</v>
      </c>
      <c r="H85" s="185" t="s">
        <v>3</v>
      </c>
      <c r="I85" s="185" t="s">
        <v>3</v>
      </c>
      <c r="J85" s="185" t="s">
        <v>3</v>
      </c>
      <c r="K85" s="64" t="s">
        <v>3</v>
      </c>
      <c r="L85" s="64" t="s">
        <v>3</v>
      </c>
      <c r="M85" s="64" t="s">
        <v>3</v>
      </c>
      <c r="N85" s="64" t="s">
        <v>3</v>
      </c>
      <c r="O85" s="64" t="s">
        <v>3</v>
      </c>
      <c r="P85" s="64" t="s">
        <v>3</v>
      </c>
      <c r="Q85" s="64" t="s">
        <v>3</v>
      </c>
      <c r="R85" s="391"/>
      <c r="S85" s="391"/>
      <c r="T85" s="391"/>
    </row>
    <row r="86" spans="1:20" s="389" customFormat="1" ht="17.25" customHeight="1">
      <c r="A86" s="36" t="s">
        <v>181</v>
      </c>
      <c r="B86" s="56"/>
      <c r="C86" s="546"/>
      <c r="D86" s="547"/>
      <c r="E86" s="47"/>
      <c r="F86" s="47"/>
      <c r="G86" s="47"/>
      <c r="H86" s="47"/>
      <c r="I86" s="47"/>
      <c r="J86" s="47"/>
      <c r="K86" s="48"/>
      <c r="L86" s="48"/>
      <c r="M86" s="48"/>
      <c r="N86" s="48"/>
      <c r="O86" s="48"/>
      <c r="P86" s="48"/>
      <c r="Q86" s="48"/>
      <c r="R86" s="391"/>
      <c r="S86" s="391"/>
      <c r="T86" s="391"/>
    </row>
    <row r="87" spans="1:20" s="389" customFormat="1" ht="17.25" customHeight="1">
      <c r="A87" s="36" t="s">
        <v>215</v>
      </c>
      <c r="B87" s="66" t="s">
        <v>142</v>
      </c>
      <c r="C87" s="37">
        <v>852</v>
      </c>
      <c r="D87" s="40">
        <v>291</v>
      </c>
      <c r="E87" s="47" t="s">
        <v>3</v>
      </c>
      <c r="F87" s="47" t="s">
        <v>3</v>
      </c>
      <c r="G87" s="47" t="s">
        <v>3</v>
      </c>
      <c r="H87" s="47" t="s">
        <v>3</v>
      </c>
      <c r="I87" s="47" t="s">
        <v>3</v>
      </c>
      <c r="J87" s="47" t="s">
        <v>3</v>
      </c>
      <c r="K87" s="67"/>
      <c r="L87" s="67"/>
      <c r="M87" s="67"/>
      <c r="N87" s="67"/>
      <c r="O87" s="67"/>
      <c r="P87" s="67"/>
      <c r="Q87" s="67"/>
      <c r="R87" s="391"/>
      <c r="S87" s="391"/>
      <c r="T87" s="391"/>
    </row>
    <row r="88" spans="1:20" s="389" customFormat="1" ht="12.75">
      <c r="A88" s="36" t="s">
        <v>216</v>
      </c>
      <c r="B88" s="66" t="s">
        <v>143</v>
      </c>
      <c r="C88" s="37">
        <v>852</v>
      </c>
      <c r="D88" s="40">
        <v>291</v>
      </c>
      <c r="E88" s="47" t="s">
        <v>3</v>
      </c>
      <c r="F88" s="47" t="s">
        <v>3</v>
      </c>
      <c r="G88" s="47" t="s">
        <v>3</v>
      </c>
      <c r="H88" s="47" t="s">
        <v>3</v>
      </c>
      <c r="I88" s="47" t="s">
        <v>3</v>
      </c>
      <c r="J88" s="47" t="s">
        <v>3</v>
      </c>
      <c r="K88" s="67"/>
      <c r="L88" s="67"/>
      <c r="M88" s="67"/>
      <c r="N88" s="67"/>
      <c r="O88" s="67"/>
      <c r="P88" s="67"/>
      <c r="Q88" s="67"/>
      <c r="R88" s="391"/>
      <c r="S88" s="391"/>
      <c r="T88" s="391"/>
    </row>
    <row r="89" spans="1:20" s="389" customFormat="1" ht="15" customHeight="1">
      <c r="A89" s="62" t="s">
        <v>217</v>
      </c>
      <c r="B89" s="63" t="s">
        <v>219</v>
      </c>
      <c r="C89" s="64">
        <v>853</v>
      </c>
      <c r="D89" s="64" t="s">
        <v>3</v>
      </c>
      <c r="E89" s="185" t="s">
        <v>3</v>
      </c>
      <c r="F89" s="185" t="s">
        <v>3</v>
      </c>
      <c r="G89" s="185" t="s">
        <v>3</v>
      </c>
      <c r="H89" s="185" t="s">
        <v>3</v>
      </c>
      <c r="I89" s="185" t="s">
        <v>3</v>
      </c>
      <c r="J89" s="185" t="s">
        <v>3</v>
      </c>
      <c r="K89" s="65">
        <f aca="true" t="shared" si="12" ref="K89:Q89">K91+K92+K93+K94+K95+K96</f>
        <v>0</v>
      </c>
      <c r="L89" s="65">
        <f t="shared" si="12"/>
        <v>0</v>
      </c>
      <c r="M89" s="65">
        <f t="shared" si="12"/>
        <v>0</v>
      </c>
      <c r="N89" s="65">
        <f t="shared" si="12"/>
        <v>0</v>
      </c>
      <c r="O89" s="65">
        <f t="shared" si="12"/>
        <v>0</v>
      </c>
      <c r="P89" s="65">
        <f t="shared" si="12"/>
        <v>0</v>
      </c>
      <c r="Q89" s="65">
        <f t="shared" si="12"/>
        <v>0</v>
      </c>
      <c r="R89" s="391"/>
      <c r="S89" s="391"/>
      <c r="T89" s="391"/>
    </row>
    <row r="90" spans="1:20" s="389" customFormat="1" ht="15" customHeight="1">
      <c r="A90" s="36" t="s">
        <v>1</v>
      </c>
      <c r="B90" s="56"/>
      <c r="C90" s="546"/>
      <c r="D90" s="547"/>
      <c r="E90" s="47"/>
      <c r="F90" s="47"/>
      <c r="G90" s="47"/>
      <c r="H90" s="47"/>
      <c r="I90" s="47"/>
      <c r="J90" s="47"/>
      <c r="K90" s="48"/>
      <c r="L90" s="48"/>
      <c r="M90" s="48"/>
      <c r="N90" s="48"/>
      <c r="O90" s="48"/>
      <c r="P90" s="48"/>
      <c r="Q90" s="48"/>
      <c r="R90" s="391"/>
      <c r="S90" s="391"/>
      <c r="T90" s="391"/>
    </row>
    <row r="91" spans="1:20" s="389" customFormat="1" ht="12.75">
      <c r="A91" s="36" t="s">
        <v>144</v>
      </c>
      <c r="B91" s="59" t="s">
        <v>220</v>
      </c>
      <c r="C91" s="37">
        <v>853</v>
      </c>
      <c r="D91" s="37">
        <v>291</v>
      </c>
      <c r="E91" s="47" t="s">
        <v>3</v>
      </c>
      <c r="F91" s="47" t="s">
        <v>3</v>
      </c>
      <c r="G91" s="47" t="s">
        <v>3</v>
      </c>
      <c r="H91" s="47" t="s">
        <v>3</v>
      </c>
      <c r="I91" s="47" t="s">
        <v>3</v>
      </c>
      <c r="J91" s="47" t="s">
        <v>3</v>
      </c>
      <c r="K91" s="71"/>
      <c r="L91" s="71"/>
      <c r="M91" s="71"/>
      <c r="N91" s="71"/>
      <c r="O91" s="71"/>
      <c r="P91" s="71"/>
      <c r="Q91" s="71"/>
      <c r="R91" s="391"/>
      <c r="S91" s="391"/>
      <c r="T91" s="391"/>
    </row>
    <row r="92" spans="1:20" s="389" customFormat="1" ht="29.25" customHeight="1">
      <c r="A92" s="36" t="s">
        <v>145</v>
      </c>
      <c r="B92" s="59" t="s">
        <v>221</v>
      </c>
      <c r="C92" s="37">
        <v>853</v>
      </c>
      <c r="D92" s="37">
        <v>292</v>
      </c>
      <c r="E92" s="47" t="s">
        <v>3</v>
      </c>
      <c r="F92" s="47" t="s">
        <v>3</v>
      </c>
      <c r="G92" s="47" t="s">
        <v>3</v>
      </c>
      <c r="H92" s="47" t="s">
        <v>3</v>
      </c>
      <c r="I92" s="47" t="s">
        <v>3</v>
      </c>
      <c r="J92" s="47" t="s">
        <v>3</v>
      </c>
      <c r="K92" s="71"/>
      <c r="L92" s="71"/>
      <c r="M92" s="71"/>
      <c r="N92" s="71"/>
      <c r="O92" s="71"/>
      <c r="P92" s="71"/>
      <c r="Q92" s="71"/>
      <c r="R92" s="391"/>
      <c r="S92" s="391"/>
      <c r="T92" s="391"/>
    </row>
    <row r="93" spans="1:20" s="389" customFormat="1" ht="14.25" customHeight="1">
      <c r="A93" s="36" t="s">
        <v>146</v>
      </c>
      <c r="B93" s="59" t="s">
        <v>222</v>
      </c>
      <c r="C93" s="37">
        <v>853</v>
      </c>
      <c r="D93" s="37">
        <v>293</v>
      </c>
      <c r="E93" s="47" t="s">
        <v>3</v>
      </c>
      <c r="F93" s="47" t="s">
        <v>3</v>
      </c>
      <c r="G93" s="47" t="s">
        <v>3</v>
      </c>
      <c r="H93" s="47" t="s">
        <v>3</v>
      </c>
      <c r="I93" s="47" t="s">
        <v>3</v>
      </c>
      <c r="J93" s="47" t="s">
        <v>3</v>
      </c>
      <c r="K93" s="71"/>
      <c r="L93" s="71"/>
      <c r="M93" s="71"/>
      <c r="N93" s="71"/>
      <c r="O93" s="71"/>
      <c r="P93" s="71"/>
      <c r="Q93" s="71"/>
      <c r="R93" s="391"/>
      <c r="S93" s="391"/>
      <c r="T93" s="391"/>
    </row>
    <row r="94" spans="1:20" s="389" customFormat="1" ht="12.75">
      <c r="A94" s="36" t="s">
        <v>147</v>
      </c>
      <c r="B94" s="59" t="s">
        <v>223</v>
      </c>
      <c r="C94" s="37">
        <v>853</v>
      </c>
      <c r="D94" s="37">
        <v>295</v>
      </c>
      <c r="E94" s="47" t="s">
        <v>3</v>
      </c>
      <c r="F94" s="47" t="s">
        <v>3</v>
      </c>
      <c r="G94" s="47" t="s">
        <v>3</v>
      </c>
      <c r="H94" s="47" t="s">
        <v>3</v>
      </c>
      <c r="I94" s="47" t="s">
        <v>3</v>
      </c>
      <c r="J94" s="47" t="s">
        <v>3</v>
      </c>
      <c r="K94" s="71"/>
      <c r="L94" s="71"/>
      <c r="M94" s="71"/>
      <c r="N94" s="71"/>
      <c r="O94" s="71"/>
      <c r="P94" s="71"/>
      <c r="Q94" s="71"/>
      <c r="R94" s="391"/>
      <c r="S94" s="391"/>
      <c r="T94" s="391"/>
    </row>
    <row r="95" spans="1:20" s="389" customFormat="1" ht="16.5" customHeight="1">
      <c r="A95" s="36" t="s">
        <v>148</v>
      </c>
      <c r="B95" s="59" t="s">
        <v>224</v>
      </c>
      <c r="C95" s="37">
        <v>853</v>
      </c>
      <c r="D95" s="37">
        <v>296</v>
      </c>
      <c r="E95" s="47" t="s">
        <v>3</v>
      </c>
      <c r="F95" s="47" t="s">
        <v>3</v>
      </c>
      <c r="G95" s="47" t="s">
        <v>3</v>
      </c>
      <c r="H95" s="47" t="s">
        <v>3</v>
      </c>
      <c r="I95" s="47" t="s">
        <v>3</v>
      </c>
      <c r="J95" s="47" t="s">
        <v>3</v>
      </c>
      <c r="K95" s="71"/>
      <c r="L95" s="71"/>
      <c r="M95" s="71"/>
      <c r="N95" s="71"/>
      <c r="O95" s="71"/>
      <c r="P95" s="71"/>
      <c r="Q95" s="71"/>
      <c r="R95" s="391"/>
      <c r="S95" s="391"/>
      <c r="T95" s="391"/>
    </row>
    <row r="96" spans="1:20" s="389" customFormat="1" ht="17.25" customHeight="1">
      <c r="A96" s="36" t="s">
        <v>149</v>
      </c>
      <c r="B96" s="59" t="s">
        <v>225</v>
      </c>
      <c r="C96" s="37">
        <v>853</v>
      </c>
      <c r="D96" s="37">
        <v>297</v>
      </c>
      <c r="E96" s="47" t="s">
        <v>3</v>
      </c>
      <c r="F96" s="47" t="s">
        <v>3</v>
      </c>
      <c r="G96" s="47" t="s">
        <v>3</v>
      </c>
      <c r="H96" s="47" t="s">
        <v>3</v>
      </c>
      <c r="I96" s="47" t="s">
        <v>3</v>
      </c>
      <c r="J96" s="47" t="s">
        <v>3</v>
      </c>
      <c r="K96" s="71"/>
      <c r="L96" s="71"/>
      <c r="M96" s="71"/>
      <c r="N96" s="71"/>
      <c r="O96" s="71"/>
      <c r="P96" s="71"/>
      <c r="Q96" s="71"/>
      <c r="R96" s="391"/>
      <c r="S96" s="391"/>
      <c r="T96" s="391"/>
    </row>
    <row r="97" spans="1:20" s="389" customFormat="1" ht="26.25" customHeight="1">
      <c r="A97" s="49" t="s">
        <v>228</v>
      </c>
      <c r="B97" s="57" t="s">
        <v>98</v>
      </c>
      <c r="C97" s="58" t="s">
        <v>3</v>
      </c>
      <c r="D97" s="58" t="s">
        <v>3</v>
      </c>
      <c r="E97" s="52" t="str">
        <f>E98</f>
        <v>Х</v>
      </c>
      <c r="F97" s="52" t="str">
        <f>F98</f>
        <v>Х</v>
      </c>
      <c r="G97" s="52" t="str">
        <f>G98</f>
        <v>Х</v>
      </c>
      <c r="H97" s="52" t="str">
        <f>H98</f>
        <v>Х</v>
      </c>
      <c r="I97" s="52" t="str">
        <f>I98</f>
        <v>Х</v>
      </c>
      <c r="J97" s="52" t="s">
        <v>3</v>
      </c>
      <c r="K97" s="52" t="s">
        <v>3</v>
      </c>
      <c r="L97" s="52" t="s">
        <v>3</v>
      </c>
      <c r="M97" s="52" t="s">
        <v>3</v>
      </c>
      <c r="N97" s="52" t="s">
        <v>3</v>
      </c>
      <c r="O97" s="52" t="s">
        <v>3</v>
      </c>
      <c r="P97" s="52" t="s">
        <v>3</v>
      </c>
      <c r="Q97" s="52" t="s">
        <v>3</v>
      </c>
      <c r="R97" s="391"/>
      <c r="S97" s="391"/>
      <c r="T97" s="391"/>
    </row>
    <row r="98" spans="1:20" s="389" customFormat="1" ht="23.25" customHeight="1">
      <c r="A98" s="16" t="s">
        <v>226</v>
      </c>
      <c r="B98" s="59" t="s">
        <v>227</v>
      </c>
      <c r="C98" s="60">
        <v>862</v>
      </c>
      <c r="D98" s="60">
        <v>253</v>
      </c>
      <c r="E98" s="47" t="s">
        <v>3</v>
      </c>
      <c r="F98" s="47" t="s">
        <v>3</v>
      </c>
      <c r="G98" s="47" t="s">
        <v>3</v>
      </c>
      <c r="H98" s="47" t="s">
        <v>3</v>
      </c>
      <c r="I98" s="47" t="s">
        <v>3</v>
      </c>
      <c r="J98" s="47" t="s">
        <v>3</v>
      </c>
      <c r="K98" s="61" t="s">
        <v>3</v>
      </c>
      <c r="L98" s="61" t="s">
        <v>3</v>
      </c>
      <c r="M98" s="61" t="s">
        <v>3</v>
      </c>
      <c r="N98" s="61" t="s">
        <v>3</v>
      </c>
      <c r="O98" s="61" t="s">
        <v>3</v>
      </c>
      <c r="P98" s="61" t="s">
        <v>3</v>
      </c>
      <c r="Q98" s="61" t="s">
        <v>3</v>
      </c>
      <c r="R98" s="391"/>
      <c r="S98" s="391"/>
      <c r="T98" s="391"/>
    </row>
    <row r="99" spans="1:20" s="389" customFormat="1" ht="18.75" customHeight="1">
      <c r="A99" s="261" t="s">
        <v>598</v>
      </c>
      <c r="B99" s="285" t="s">
        <v>597</v>
      </c>
      <c r="C99" s="268">
        <v>623</v>
      </c>
      <c r="D99" s="60">
        <v>297</v>
      </c>
      <c r="E99" s="47" t="s">
        <v>3</v>
      </c>
      <c r="F99" s="47" t="s">
        <v>3</v>
      </c>
      <c r="G99" s="47" t="s">
        <v>3</v>
      </c>
      <c r="H99" s="47" t="s">
        <v>3</v>
      </c>
      <c r="I99" s="47" t="s">
        <v>3</v>
      </c>
      <c r="J99" s="47" t="s">
        <v>3</v>
      </c>
      <c r="K99" s="61"/>
      <c r="L99" s="61"/>
      <c r="M99" s="61"/>
      <c r="N99" s="61"/>
      <c r="O99" s="61"/>
      <c r="P99" s="61"/>
      <c r="Q99" s="61"/>
      <c r="R99" s="391"/>
      <c r="S99" s="391"/>
      <c r="T99" s="391"/>
    </row>
    <row r="100" spans="1:20" s="389" customFormat="1" ht="30.75" customHeight="1">
      <c r="A100" s="49" t="s">
        <v>230</v>
      </c>
      <c r="B100" s="57" t="s">
        <v>99</v>
      </c>
      <c r="C100" s="58" t="s">
        <v>3</v>
      </c>
      <c r="D100" s="58" t="s">
        <v>3</v>
      </c>
      <c r="E100" s="187" t="s">
        <v>3</v>
      </c>
      <c r="F100" s="187" t="s">
        <v>3</v>
      </c>
      <c r="G100" s="187" t="s">
        <v>3</v>
      </c>
      <c r="H100" s="187" t="s">
        <v>3</v>
      </c>
      <c r="I100" s="187" t="s">
        <v>3</v>
      </c>
      <c r="J100" s="187" t="s">
        <v>3</v>
      </c>
      <c r="K100" s="55">
        <f aca="true" t="shared" si="13" ref="K100:Q100">K102</f>
        <v>0</v>
      </c>
      <c r="L100" s="55">
        <f t="shared" si="13"/>
        <v>0</v>
      </c>
      <c r="M100" s="55">
        <f t="shared" si="13"/>
        <v>0</v>
      </c>
      <c r="N100" s="55">
        <f t="shared" si="13"/>
        <v>0</v>
      </c>
      <c r="O100" s="55">
        <f t="shared" si="13"/>
        <v>0</v>
      </c>
      <c r="P100" s="55">
        <f t="shared" si="13"/>
        <v>0</v>
      </c>
      <c r="Q100" s="55">
        <f t="shared" si="13"/>
        <v>0</v>
      </c>
      <c r="R100" s="391"/>
      <c r="S100" s="391"/>
      <c r="T100" s="391"/>
    </row>
    <row r="101" spans="1:20" s="389" customFormat="1" ht="15" customHeight="1">
      <c r="A101" s="36" t="s">
        <v>1</v>
      </c>
      <c r="B101" s="56"/>
      <c r="C101" s="546"/>
      <c r="D101" s="547"/>
      <c r="E101" s="47"/>
      <c r="F101" s="47"/>
      <c r="G101" s="47"/>
      <c r="H101" s="47"/>
      <c r="I101" s="47"/>
      <c r="J101" s="47"/>
      <c r="K101" s="48"/>
      <c r="L101" s="48"/>
      <c r="M101" s="48"/>
      <c r="N101" s="48"/>
      <c r="O101" s="48"/>
      <c r="P101" s="48"/>
      <c r="Q101" s="48"/>
      <c r="R101" s="391"/>
      <c r="S101" s="391"/>
      <c r="T101" s="391"/>
    </row>
    <row r="102" spans="1:20" s="389" customFormat="1" ht="36" customHeight="1">
      <c r="A102" s="36" t="s">
        <v>229</v>
      </c>
      <c r="B102" s="66" t="s">
        <v>164</v>
      </c>
      <c r="C102" s="37">
        <v>831</v>
      </c>
      <c r="D102" s="37" t="s">
        <v>3</v>
      </c>
      <c r="E102" s="47" t="s">
        <v>3</v>
      </c>
      <c r="F102" s="47" t="s">
        <v>3</v>
      </c>
      <c r="G102" s="47" t="s">
        <v>3</v>
      </c>
      <c r="H102" s="47" t="s">
        <v>3</v>
      </c>
      <c r="I102" s="47" t="s">
        <v>3</v>
      </c>
      <c r="J102" s="47" t="s">
        <v>3</v>
      </c>
      <c r="K102" s="47">
        <f aca="true" t="shared" si="14" ref="K102:P102">K104+K105</f>
        <v>0</v>
      </c>
      <c r="L102" s="47">
        <f t="shared" si="14"/>
        <v>0</v>
      </c>
      <c r="M102" s="47">
        <f t="shared" si="14"/>
        <v>0</v>
      </c>
      <c r="N102" s="47">
        <f t="shared" si="14"/>
        <v>0</v>
      </c>
      <c r="O102" s="47">
        <f t="shared" si="14"/>
        <v>0</v>
      </c>
      <c r="P102" s="47">
        <f t="shared" si="14"/>
        <v>0</v>
      </c>
      <c r="Q102" s="116"/>
      <c r="R102" s="391"/>
      <c r="S102" s="391"/>
      <c r="T102" s="391"/>
    </row>
    <row r="103" spans="1:20" s="389" customFormat="1" ht="36" customHeight="1">
      <c r="A103" s="286" t="s">
        <v>644</v>
      </c>
      <c r="B103" s="287" t="s">
        <v>165</v>
      </c>
      <c r="C103" s="37">
        <v>831</v>
      </c>
      <c r="D103" s="37">
        <v>293</v>
      </c>
      <c r="E103" s="47" t="s">
        <v>3</v>
      </c>
      <c r="F103" s="47" t="s">
        <v>3</v>
      </c>
      <c r="G103" s="47" t="s">
        <v>3</v>
      </c>
      <c r="H103" s="47" t="s">
        <v>3</v>
      </c>
      <c r="I103" s="47" t="s">
        <v>3</v>
      </c>
      <c r="J103" s="47" t="s">
        <v>3</v>
      </c>
      <c r="K103" s="47"/>
      <c r="L103" s="47"/>
      <c r="M103" s="47"/>
      <c r="N103" s="47"/>
      <c r="O103" s="47"/>
      <c r="P103" s="47"/>
      <c r="Q103" s="116"/>
      <c r="R103" s="391"/>
      <c r="S103" s="391"/>
      <c r="T103" s="391"/>
    </row>
    <row r="104" spans="1:20" s="389" customFormat="1" ht="18.75" customHeight="1">
      <c r="A104" s="36" t="s">
        <v>148</v>
      </c>
      <c r="B104" s="287" t="s">
        <v>166</v>
      </c>
      <c r="C104" s="37">
        <v>831</v>
      </c>
      <c r="D104" s="37">
        <v>296</v>
      </c>
      <c r="E104" s="47" t="s">
        <v>3</v>
      </c>
      <c r="F104" s="47" t="s">
        <v>3</v>
      </c>
      <c r="G104" s="47" t="s">
        <v>3</v>
      </c>
      <c r="H104" s="47" t="s">
        <v>3</v>
      </c>
      <c r="I104" s="47" t="s">
        <v>3</v>
      </c>
      <c r="J104" s="47" t="s">
        <v>3</v>
      </c>
      <c r="K104" s="116"/>
      <c r="L104" s="116"/>
      <c r="M104" s="116"/>
      <c r="N104" s="116"/>
      <c r="O104" s="116"/>
      <c r="P104" s="116"/>
      <c r="Q104" s="116"/>
      <c r="R104" s="391"/>
      <c r="S104" s="391"/>
      <c r="T104" s="391"/>
    </row>
    <row r="105" spans="1:20" s="389" customFormat="1" ht="18.75" customHeight="1">
      <c r="A105" s="36" t="s">
        <v>149</v>
      </c>
      <c r="B105" s="287" t="s">
        <v>599</v>
      </c>
      <c r="C105" s="37">
        <v>831</v>
      </c>
      <c r="D105" s="37">
        <v>297</v>
      </c>
      <c r="E105" s="47" t="s">
        <v>3</v>
      </c>
      <c r="F105" s="47" t="s">
        <v>3</v>
      </c>
      <c r="G105" s="47" t="s">
        <v>3</v>
      </c>
      <c r="H105" s="47" t="s">
        <v>3</v>
      </c>
      <c r="I105" s="47" t="s">
        <v>3</v>
      </c>
      <c r="J105" s="47" t="s">
        <v>3</v>
      </c>
      <c r="K105" s="116"/>
      <c r="L105" s="116"/>
      <c r="M105" s="116"/>
      <c r="N105" s="116"/>
      <c r="O105" s="116"/>
      <c r="P105" s="116"/>
      <c r="Q105" s="116"/>
      <c r="R105" s="391"/>
      <c r="S105" s="391"/>
      <c r="T105" s="391"/>
    </row>
    <row r="106" spans="1:20" s="389" customFormat="1" ht="23.25" customHeight="1">
      <c r="A106" s="49" t="s">
        <v>504</v>
      </c>
      <c r="B106" s="57" t="s">
        <v>100</v>
      </c>
      <c r="C106" s="58" t="s">
        <v>3</v>
      </c>
      <c r="D106" s="58" t="s">
        <v>3</v>
      </c>
      <c r="E106" s="52">
        <f aca="true" t="shared" si="15" ref="E106:E112">F106+I106+J106</f>
        <v>0</v>
      </c>
      <c r="F106" s="52">
        <f>F107+F112+F137</f>
        <v>0</v>
      </c>
      <c r="G106" s="52">
        <f>G107+G112+G137</f>
        <v>0</v>
      </c>
      <c r="H106" s="52">
        <f>H107+H112+H137</f>
        <v>0</v>
      </c>
      <c r="I106" s="52">
        <f>I107+I112+I137</f>
        <v>0</v>
      </c>
      <c r="J106" s="52">
        <f>J107+J112+J137</f>
        <v>0</v>
      </c>
      <c r="K106" s="52">
        <f aca="true" t="shared" si="16" ref="K106:Q106">K107+K112</f>
        <v>0</v>
      </c>
      <c r="L106" s="52">
        <f t="shared" si="16"/>
        <v>0</v>
      </c>
      <c r="M106" s="52">
        <f t="shared" si="16"/>
        <v>0</v>
      </c>
      <c r="N106" s="52">
        <f t="shared" si="16"/>
        <v>0</v>
      </c>
      <c r="O106" s="52">
        <f t="shared" si="16"/>
        <v>0</v>
      </c>
      <c r="P106" s="52">
        <f t="shared" si="16"/>
        <v>0</v>
      </c>
      <c r="Q106" s="52">
        <f t="shared" si="16"/>
        <v>0</v>
      </c>
      <c r="R106" s="391"/>
      <c r="S106" s="391"/>
      <c r="T106" s="391"/>
    </row>
    <row r="107" spans="1:20" s="389" customFormat="1" ht="42.75" customHeight="1">
      <c r="A107" s="62" t="s">
        <v>231</v>
      </c>
      <c r="B107" s="63" t="s">
        <v>101</v>
      </c>
      <c r="C107" s="64">
        <v>243</v>
      </c>
      <c r="D107" s="64" t="s">
        <v>3</v>
      </c>
      <c r="E107" s="65">
        <f t="shared" si="15"/>
        <v>0</v>
      </c>
      <c r="F107" s="65">
        <f aca="true" t="shared" si="17" ref="F107:F112">G107+H107</f>
        <v>0</v>
      </c>
      <c r="G107" s="65">
        <f aca="true" t="shared" si="18" ref="G107:Q107">G108+G109+G110+G111</f>
        <v>0</v>
      </c>
      <c r="H107" s="65">
        <f t="shared" si="18"/>
        <v>0</v>
      </c>
      <c r="I107" s="65">
        <f t="shared" si="18"/>
        <v>0</v>
      </c>
      <c r="J107" s="65">
        <f t="shared" si="18"/>
        <v>0</v>
      </c>
      <c r="K107" s="65">
        <f t="shared" si="18"/>
        <v>0</v>
      </c>
      <c r="L107" s="65">
        <f t="shared" si="18"/>
        <v>0</v>
      </c>
      <c r="M107" s="65">
        <f t="shared" si="18"/>
        <v>0</v>
      </c>
      <c r="N107" s="65">
        <f t="shared" si="18"/>
        <v>0</v>
      </c>
      <c r="O107" s="65">
        <f t="shared" si="18"/>
        <v>0</v>
      </c>
      <c r="P107" s="65">
        <f t="shared" si="18"/>
        <v>0</v>
      </c>
      <c r="Q107" s="65">
        <f t="shared" si="18"/>
        <v>0</v>
      </c>
      <c r="R107" s="391"/>
      <c r="S107" s="391"/>
      <c r="T107" s="391"/>
    </row>
    <row r="108" spans="1:20" s="389" customFormat="1" ht="12.75" customHeight="1">
      <c r="A108" s="36" t="s">
        <v>232</v>
      </c>
      <c r="B108" s="59" t="s">
        <v>150</v>
      </c>
      <c r="C108" s="60">
        <v>243</v>
      </c>
      <c r="D108" s="60">
        <v>225</v>
      </c>
      <c r="E108" s="47">
        <f t="shared" si="15"/>
        <v>0</v>
      </c>
      <c r="F108" s="47">
        <f t="shared" si="17"/>
        <v>0</v>
      </c>
      <c r="G108" s="54"/>
      <c r="H108" s="54"/>
      <c r="I108" s="54"/>
      <c r="J108" s="61">
        <f>K108+L108+M108+N108+O108+P108+Q108</f>
        <v>0</v>
      </c>
      <c r="K108" s="53"/>
      <c r="L108" s="53"/>
      <c r="M108" s="53"/>
      <c r="N108" s="53"/>
      <c r="O108" s="53"/>
      <c r="P108" s="53"/>
      <c r="Q108" s="53"/>
      <c r="R108" s="391"/>
      <c r="S108" s="391"/>
      <c r="T108" s="391"/>
    </row>
    <row r="109" spans="1:20" s="389" customFormat="1" ht="21" customHeight="1">
      <c r="A109" s="36" t="s">
        <v>233</v>
      </c>
      <c r="B109" s="59" t="s">
        <v>151</v>
      </c>
      <c r="C109" s="60">
        <v>243</v>
      </c>
      <c r="D109" s="60">
        <v>226</v>
      </c>
      <c r="E109" s="47">
        <f t="shared" si="15"/>
        <v>0</v>
      </c>
      <c r="F109" s="47">
        <f t="shared" si="17"/>
        <v>0</v>
      </c>
      <c r="G109" s="54"/>
      <c r="H109" s="54"/>
      <c r="I109" s="54"/>
      <c r="J109" s="61">
        <f>K109+L109+M109+N109+O109+P109+Q109</f>
        <v>0</v>
      </c>
      <c r="K109" s="53"/>
      <c r="L109" s="53"/>
      <c r="M109" s="53"/>
      <c r="N109" s="53"/>
      <c r="O109" s="53"/>
      <c r="P109" s="53"/>
      <c r="Q109" s="53"/>
      <c r="R109" s="391"/>
      <c r="S109" s="391"/>
      <c r="T109" s="391"/>
    </row>
    <row r="110" spans="1:20" s="389" customFormat="1" ht="16.5" customHeight="1">
      <c r="A110" s="36" t="s">
        <v>234</v>
      </c>
      <c r="B110" s="59" t="s">
        <v>152</v>
      </c>
      <c r="C110" s="60">
        <v>243</v>
      </c>
      <c r="D110" s="60">
        <v>228</v>
      </c>
      <c r="E110" s="47">
        <f t="shared" si="15"/>
        <v>0</v>
      </c>
      <c r="F110" s="47">
        <f t="shared" si="17"/>
        <v>0</v>
      </c>
      <c r="G110" s="54"/>
      <c r="H110" s="54"/>
      <c r="I110" s="54"/>
      <c r="J110" s="61">
        <f>K110+L110+M110+N110+O110+P110+Q110</f>
        <v>0</v>
      </c>
      <c r="K110" s="53"/>
      <c r="L110" s="53"/>
      <c r="M110" s="53"/>
      <c r="N110" s="53"/>
      <c r="O110" s="53"/>
      <c r="P110" s="53"/>
      <c r="Q110" s="53"/>
      <c r="R110" s="391"/>
      <c r="S110" s="391"/>
      <c r="T110" s="391"/>
    </row>
    <row r="111" spans="1:20" s="389" customFormat="1" ht="12.75">
      <c r="A111" s="36" t="s">
        <v>236</v>
      </c>
      <c r="B111" s="59" t="s">
        <v>235</v>
      </c>
      <c r="C111" s="60">
        <v>243</v>
      </c>
      <c r="D111" s="60">
        <v>310</v>
      </c>
      <c r="E111" s="47">
        <f t="shared" si="15"/>
        <v>0</v>
      </c>
      <c r="F111" s="47">
        <f t="shared" si="17"/>
        <v>0</v>
      </c>
      <c r="G111" s="54"/>
      <c r="H111" s="54"/>
      <c r="I111" s="54"/>
      <c r="J111" s="61">
        <f>K111+L111+M111+N111+O111+P111+Q111</f>
        <v>0</v>
      </c>
      <c r="K111" s="53"/>
      <c r="L111" s="53"/>
      <c r="M111" s="53"/>
      <c r="N111" s="53"/>
      <c r="O111" s="53"/>
      <c r="P111" s="53"/>
      <c r="Q111" s="53"/>
      <c r="R111" s="391"/>
      <c r="S111" s="391"/>
      <c r="T111" s="391"/>
    </row>
    <row r="112" spans="1:20" s="389" customFormat="1" ht="12.75" customHeight="1">
      <c r="A112" s="62" t="s">
        <v>237</v>
      </c>
      <c r="B112" s="63" t="s">
        <v>102</v>
      </c>
      <c r="C112" s="64">
        <v>244</v>
      </c>
      <c r="D112" s="64" t="s">
        <v>3</v>
      </c>
      <c r="E112" s="65">
        <f t="shared" si="15"/>
        <v>0</v>
      </c>
      <c r="F112" s="65">
        <f t="shared" si="17"/>
        <v>0</v>
      </c>
      <c r="G112" s="65">
        <f>G114+G115+G116+G117+G118+G119+G122+G123+G125+G126+G127</f>
        <v>0</v>
      </c>
      <c r="H112" s="65">
        <f aca="true" t="shared" si="19" ref="H112:Q112">H114+H115+H116+H117+H118+H119+H122+H123+H125+H126+H127</f>
        <v>0</v>
      </c>
      <c r="I112" s="65">
        <f t="shared" si="19"/>
        <v>0</v>
      </c>
      <c r="J112" s="65">
        <f>K112+L112+M112+N112+O112+P112+Q112</f>
        <v>0</v>
      </c>
      <c r="K112" s="65">
        <f t="shared" si="19"/>
        <v>0</v>
      </c>
      <c r="L112" s="65">
        <f t="shared" si="19"/>
        <v>0</v>
      </c>
      <c r="M112" s="65">
        <f t="shared" si="19"/>
        <v>0</v>
      </c>
      <c r="N112" s="65">
        <f t="shared" si="19"/>
        <v>0</v>
      </c>
      <c r="O112" s="65">
        <f t="shared" si="19"/>
        <v>0</v>
      </c>
      <c r="P112" s="65">
        <f t="shared" si="19"/>
        <v>0</v>
      </c>
      <c r="Q112" s="65">
        <f t="shared" si="19"/>
        <v>0</v>
      </c>
      <c r="R112" s="391"/>
      <c r="S112" s="391"/>
      <c r="T112" s="391"/>
    </row>
    <row r="113" spans="1:20" s="389" customFormat="1" ht="14.25" customHeight="1">
      <c r="A113" s="36" t="s">
        <v>1</v>
      </c>
      <c r="B113" s="56"/>
      <c r="C113" s="546"/>
      <c r="D113" s="547"/>
      <c r="E113" s="47"/>
      <c r="F113" s="47"/>
      <c r="G113" s="47"/>
      <c r="H113" s="47"/>
      <c r="I113" s="47"/>
      <c r="J113" s="47"/>
      <c r="K113" s="48"/>
      <c r="L113" s="48"/>
      <c r="M113" s="48"/>
      <c r="N113" s="48"/>
      <c r="O113" s="48"/>
      <c r="P113" s="48"/>
      <c r="Q113" s="48"/>
      <c r="R113" s="391"/>
      <c r="S113" s="391"/>
      <c r="T113" s="391"/>
    </row>
    <row r="114" spans="1:20" s="389" customFormat="1" ht="12.75" customHeight="1">
      <c r="A114" s="36" t="s">
        <v>238</v>
      </c>
      <c r="B114" s="59" t="s">
        <v>153</v>
      </c>
      <c r="C114" s="37">
        <v>244</v>
      </c>
      <c r="D114" s="37">
        <v>221</v>
      </c>
      <c r="E114" s="47">
        <f aca="true" t="shared" si="20" ref="E114:E127">F114+I114+J114</f>
        <v>0</v>
      </c>
      <c r="F114" s="47">
        <f aca="true" t="shared" si="21" ref="F114:F137">G114+H114</f>
        <v>0</v>
      </c>
      <c r="G114" s="54"/>
      <c r="H114" s="54"/>
      <c r="I114" s="54"/>
      <c r="J114" s="61">
        <f aca="true" t="shared" si="22" ref="J114:J136">K114+L114+M114+N114+O114+P114+Q114</f>
        <v>0</v>
      </c>
      <c r="K114" s="67"/>
      <c r="L114" s="67"/>
      <c r="M114" s="67"/>
      <c r="N114" s="67"/>
      <c r="O114" s="67"/>
      <c r="P114" s="67"/>
      <c r="Q114" s="67"/>
      <c r="R114" s="391"/>
      <c r="S114" s="391"/>
      <c r="T114" s="391"/>
    </row>
    <row r="115" spans="1:20" s="389" customFormat="1" ht="15" customHeight="1">
      <c r="A115" s="36" t="s">
        <v>239</v>
      </c>
      <c r="B115" s="59" t="s">
        <v>154</v>
      </c>
      <c r="C115" s="37">
        <v>244</v>
      </c>
      <c r="D115" s="37">
        <v>222</v>
      </c>
      <c r="E115" s="47">
        <f t="shared" si="20"/>
        <v>0</v>
      </c>
      <c r="F115" s="47">
        <f t="shared" si="21"/>
        <v>0</v>
      </c>
      <c r="G115" s="54"/>
      <c r="H115" s="54"/>
      <c r="I115" s="54"/>
      <c r="J115" s="61">
        <f t="shared" si="22"/>
        <v>0</v>
      </c>
      <c r="K115" s="67"/>
      <c r="L115" s="67"/>
      <c r="M115" s="67"/>
      <c r="N115" s="67"/>
      <c r="O115" s="67"/>
      <c r="P115" s="67"/>
      <c r="Q115" s="67"/>
      <c r="R115" s="391"/>
      <c r="S115" s="391"/>
      <c r="T115" s="391"/>
    </row>
    <row r="116" spans="1:20" s="389" customFormat="1" ht="12.75">
      <c r="A116" s="36" t="s">
        <v>240</v>
      </c>
      <c r="B116" s="59" t="s">
        <v>155</v>
      </c>
      <c r="C116" s="37">
        <v>244</v>
      </c>
      <c r="D116" s="37">
        <v>223</v>
      </c>
      <c r="E116" s="47">
        <f t="shared" si="20"/>
        <v>0</v>
      </c>
      <c r="F116" s="47">
        <f t="shared" si="21"/>
        <v>0</v>
      </c>
      <c r="G116" s="54"/>
      <c r="H116" s="54"/>
      <c r="I116" s="54"/>
      <c r="J116" s="61">
        <f t="shared" si="22"/>
        <v>0</v>
      </c>
      <c r="K116" s="67"/>
      <c r="L116" s="67"/>
      <c r="M116" s="67"/>
      <c r="N116" s="67"/>
      <c r="O116" s="67"/>
      <c r="P116" s="67"/>
      <c r="Q116" s="67"/>
      <c r="R116" s="391"/>
      <c r="S116" s="391"/>
      <c r="T116" s="391"/>
    </row>
    <row r="117" spans="1:20" s="389" customFormat="1" ht="39" customHeight="1">
      <c r="A117" s="36" t="s">
        <v>241</v>
      </c>
      <c r="B117" s="59" t="s">
        <v>156</v>
      </c>
      <c r="C117" s="37">
        <v>244</v>
      </c>
      <c r="D117" s="37">
        <v>224</v>
      </c>
      <c r="E117" s="47">
        <f t="shared" si="20"/>
        <v>0</v>
      </c>
      <c r="F117" s="47">
        <f t="shared" si="21"/>
        <v>0</v>
      </c>
      <c r="G117" s="54"/>
      <c r="H117" s="54"/>
      <c r="I117" s="54"/>
      <c r="J117" s="61">
        <f t="shared" si="22"/>
        <v>0</v>
      </c>
      <c r="K117" s="67"/>
      <c r="L117" s="67"/>
      <c r="M117" s="67"/>
      <c r="N117" s="67"/>
      <c r="O117" s="67"/>
      <c r="P117" s="67"/>
      <c r="Q117" s="67"/>
      <c r="R117" s="391"/>
      <c r="S117" s="391"/>
      <c r="T117" s="391"/>
    </row>
    <row r="118" spans="1:20" s="389" customFormat="1" ht="13.5" customHeight="1">
      <c r="A118" s="36" t="s">
        <v>242</v>
      </c>
      <c r="B118" s="59" t="s">
        <v>157</v>
      </c>
      <c r="C118" s="37">
        <v>244</v>
      </c>
      <c r="D118" s="37">
        <v>225</v>
      </c>
      <c r="E118" s="47">
        <f t="shared" si="20"/>
        <v>0</v>
      </c>
      <c r="F118" s="47">
        <f t="shared" si="21"/>
        <v>0</v>
      </c>
      <c r="G118" s="54"/>
      <c r="H118" s="54"/>
      <c r="I118" s="54"/>
      <c r="J118" s="61">
        <f t="shared" si="22"/>
        <v>0</v>
      </c>
      <c r="K118" s="67"/>
      <c r="L118" s="67"/>
      <c r="M118" s="67"/>
      <c r="N118" s="67"/>
      <c r="O118" s="67"/>
      <c r="P118" s="67"/>
      <c r="Q118" s="67"/>
      <c r="R118" s="391"/>
      <c r="S118" s="391"/>
      <c r="T118" s="391"/>
    </row>
    <row r="119" spans="1:18" s="389" customFormat="1" ht="13.5" customHeight="1">
      <c r="A119" s="36" t="s">
        <v>233</v>
      </c>
      <c r="B119" s="59" t="s">
        <v>248</v>
      </c>
      <c r="C119" s="37">
        <v>244</v>
      </c>
      <c r="D119" s="37">
        <v>226</v>
      </c>
      <c r="E119" s="47">
        <f t="shared" si="20"/>
        <v>0</v>
      </c>
      <c r="F119" s="47">
        <f t="shared" si="21"/>
        <v>0</v>
      </c>
      <c r="G119" s="54"/>
      <c r="H119" s="54"/>
      <c r="I119" s="54"/>
      <c r="J119" s="61">
        <f t="shared" si="22"/>
        <v>0</v>
      </c>
      <c r="K119" s="67"/>
      <c r="L119" s="67"/>
      <c r="M119" s="67"/>
      <c r="N119" s="67"/>
      <c r="O119" s="67"/>
      <c r="P119" s="67"/>
      <c r="Q119" s="67"/>
      <c r="R119" s="424"/>
    </row>
    <row r="120" spans="1:19" s="389" customFormat="1" ht="13.5" customHeight="1">
      <c r="A120" s="286" t="s">
        <v>243</v>
      </c>
      <c r="B120" s="285"/>
      <c r="C120" s="37"/>
      <c r="D120" s="121"/>
      <c r="E120" s="47"/>
      <c r="F120" s="47"/>
      <c r="G120" s="47"/>
      <c r="H120" s="47"/>
      <c r="I120" s="47"/>
      <c r="J120" s="47"/>
      <c r="K120" s="68"/>
      <c r="L120" s="68"/>
      <c r="M120" s="68"/>
      <c r="N120" s="48"/>
      <c r="O120" s="48"/>
      <c r="P120" s="48"/>
      <c r="Q120" s="48"/>
      <c r="R120" s="424"/>
      <c r="S120" s="424"/>
    </row>
    <row r="121" spans="1:20" s="389" customFormat="1" ht="13.5" customHeight="1">
      <c r="A121" s="36" t="s">
        <v>244</v>
      </c>
      <c r="B121" s="59" t="s">
        <v>249</v>
      </c>
      <c r="C121" s="37">
        <v>244</v>
      </c>
      <c r="D121" s="37">
        <v>226</v>
      </c>
      <c r="E121" s="47">
        <f>F121+I121+J121</f>
        <v>0</v>
      </c>
      <c r="F121" s="47">
        <f>G121+H121</f>
        <v>0</v>
      </c>
      <c r="G121" s="54"/>
      <c r="H121" s="54"/>
      <c r="I121" s="54"/>
      <c r="J121" s="54">
        <f>K121+L121+M121</f>
        <v>0</v>
      </c>
      <c r="K121" s="68"/>
      <c r="L121" s="68"/>
      <c r="M121" s="68"/>
      <c r="N121" s="48"/>
      <c r="O121" s="48"/>
      <c r="P121" s="48"/>
      <c r="Q121" s="48"/>
      <c r="R121" s="391"/>
      <c r="S121" s="391"/>
      <c r="T121" s="391"/>
    </row>
    <row r="122" spans="1:20" s="389" customFormat="1" ht="16.5" customHeight="1">
      <c r="A122" s="36" t="s">
        <v>245</v>
      </c>
      <c r="B122" s="59" t="s">
        <v>158</v>
      </c>
      <c r="C122" s="37">
        <v>244</v>
      </c>
      <c r="D122" s="37">
        <v>227</v>
      </c>
      <c r="E122" s="47">
        <f t="shared" si="20"/>
        <v>0</v>
      </c>
      <c r="F122" s="47">
        <f>G122+H122</f>
        <v>0</v>
      </c>
      <c r="G122" s="54"/>
      <c r="H122" s="54"/>
      <c r="I122" s="54"/>
      <c r="J122" s="61">
        <f t="shared" si="22"/>
        <v>0</v>
      </c>
      <c r="K122" s="67"/>
      <c r="L122" s="67"/>
      <c r="M122" s="67"/>
      <c r="N122" s="67"/>
      <c r="O122" s="67"/>
      <c r="P122" s="67"/>
      <c r="Q122" s="67"/>
      <c r="R122" s="391"/>
      <c r="S122" s="391"/>
      <c r="T122" s="391"/>
    </row>
    <row r="123" spans="1:20" s="389" customFormat="1" ht="14.25" customHeight="1">
      <c r="A123" s="36" t="s">
        <v>234</v>
      </c>
      <c r="B123" s="59" t="s">
        <v>159</v>
      </c>
      <c r="C123" s="37">
        <v>244</v>
      </c>
      <c r="D123" s="37">
        <v>228</v>
      </c>
      <c r="E123" s="47">
        <f t="shared" si="20"/>
        <v>0</v>
      </c>
      <c r="F123" s="47">
        <f>G123+H123</f>
        <v>0</v>
      </c>
      <c r="G123" s="54"/>
      <c r="H123" s="54"/>
      <c r="I123" s="54"/>
      <c r="J123" s="61">
        <f t="shared" si="22"/>
        <v>0</v>
      </c>
      <c r="K123" s="67"/>
      <c r="L123" s="67"/>
      <c r="M123" s="67"/>
      <c r="N123" s="67"/>
      <c r="O123" s="67"/>
      <c r="P123" s="67"/>
      <c r="Q123" s="67"/>
      <c r="R123" s="391"/>
      <c r="S123" s="391"/>
      <c r="T123" s="391"/>
    </row>
    <row r="124" spans="1:20" s="389" customFormat="1" ht="27" customHeight="1">
      <c r="A124" s="36" t="s">
        <v>571</v>
      </c>
      <c r="B124" s="66" t="s">
        <v>160</v>
      </c>
      <c r="C124" s="37">
        <v>244</v>
      </c>
      <c r="D124" s="37">
        <v>229</v>
      </c>
      <c r="E124" s="375">
        <f>F124+I124+J124</f>
        <v>0</v>
      </c>
      <c r="F124" s="375">
        <f>G124+H124</f>
        <v>0</v>
      </c>
      <c r="G124" s="54"/>
      <c r="H124" s="54"/>
      <c r="I124" s="54"/>
      <c r="J124" s="375">
        <f t="shared" si="22"/>
        <v>0</v>
      </c>
      <c r="K124" s="67"/>
      <c r="L124" s="67"/>
      <c r="M124" s="67"/>
      <c r="N124" s="67"/>
      <c r="O124" s="67"/>
      <c r="P124" s="67"/>
      <c r="Q124" s="67"/>
      <c r="R124" s="391"/>
      <c r="S124" s="391"/>
      <c r="T124" s="391"/>
    </row>
    <row r="125" spans="1:20" s="389" customFormat="1" ht="16.5" customHeight="1">
      <c r="A125" s="36" t="s">
        <v>236</v>
      </c>
      <c r="B125" s="66" t="s">
        <v>161</v>
      </c>
      <c r="C125" s="37">
        <v>244</v>
      </c>
      <c r="D125" s="37">
        <v>310</v>
      </c>
      <c r="E125" s="47">
        <f t="shared" si="20"/>
        <v>0</v>
      </c>
      <c r="F125" s="47">
        <f t="shared" si="21"/>
        <v>0</v>
      </c>
      <c r="G125" s="54"/>
      <c r="H125" s="54"/>
      <c r="I125" s="54"/>
      <c r="J125" s="61">
        <f t="shared" si="22"/>
        <v>0</v>
      </c>
      <c r="K125" s="67"/>
      <c r="L125" s="67"/>
      <c r="M125" s="67"/>
      <c r="N125" s="67"/>
      <c r="O125" s="67"/>
      <c r="P125" s="67"/>
      <c r="Q125" s="67"/>
      <c r="R125" s="391"/>
      <c r="S125" s="391"/>
      <c r="T125" s="391"/>
    </row>
    <row r="126" spans="1:20" s="389" customFormat="1" ht="16.5" customHeight="1">
      <c r="A126" s="36" t="s">
        <v>246</v>
      </c>
      <c r="B126" s="66" t="s">
        <v>162</v>
      </c>
      <c r="C126" s="37">
        <v>244</v>
      </c>
      <c r="D126" s="37">
        <v>320</v>
      </c>
      <c r="E126" s="47">
        <f t="shared" si="20"/>
        <v>0</v>
      </c>
      <c r="F126" s="47">
        <f t="shared" si="21"/>
        <v>0</v>
      </c>
      <c r="G126" s="54"/>
      <c r="H126" s="54"/>
      <c r="I126" s="54"/>
      <c r="J126" s="61">
        <f t="shared" si="22"/>
        <v>0</v>
      </c>
      <c r="K126" s="67"/>
      <c r="L126" s="67"/>
      <c r="M126" s="67"/>
      <c r="N126" s="67"/>
      <c r="O126" s="67"/>
      <c r="P126" s="67"/>
      <c r="Q126" s="67"/>
      <c r="R126" s="391"/>
      <c r="S126" s="391"/>
      <c r="T126" s="391"/>
    </row>
    <row r="127" spans="1:20" s="389" customFormat="1" ht="18" customHeight="1">
      <c r="A127" s="36" t="s">
        <v>247</v>
      </c>
      <c r="B127" s="66" t="s">
        <v>572</v>
      </c>
      <c r="C127" s="37">
        <v>244</v>
      </c>
      <c r="D127" s="37">
        <v>340</v>
      </c>
      <c r="E127" s="47">
        <f t="shared" si="20"/>
        <v>0</v>
      </c>
      <c r="F127" s="47">
        <f t="shared" si="21"/>
        <v>0</v>
      </c>
      <c r="G127" s="47">
        <f>G129+G130+G131+G132+G133+G134+G135+G136</f>
        <v>0</v>
      </c>
      <c r="H127" s="47">
        <f aca="true" t="shared" si="23" ref="H127:Q127">H129+H130+H131+H132+H133+H134+H135+H136</f>
        <v>0</v>
      </c>
      <c r="I127" s="47">
        <f t="shared" si="23"/>
        <v>0</v>
      </c>
      <c r="J127" s="61">
        <f t="shared" si="22"/>
        <v>0</v>
      </c>
      <c r="K127" s="47">
        <f t="shared" si="23"/>
        <v>0</v>
      </c>
      <c r="L127" s="47">
        <f t="shared" si="23"/>
        <v>0</v>
      </c>
      <c r="M127" s="47">
        <f t="shared" si="23"/>
        <v>0</v>
      </c>
      <c r="N127" s="47">
        <f t="shared" si="23"/>
        <v>0</v>
      </c>
      <c r="O127" s="47">
        <f t="shared" si="23"/>
        <v>0</v>
      </c>
      <c r="P127" s="47">
        <f t="shared" si="23"/>
        <v>0</v>
      </c>
      <c r="Q127" s="47">
        <f t="shared" si="23"/>
        <v>0</v>
      </c>
      <c r="R127" s="391"/>
      <c r="S127" s="391"/>
      <c r="T127" s="391"/>
    </row>
    <row r="128" spans="1:20" s="389" customFormat="1" ht="12.75">
      <c r="A128" s="36" t="s">
        <v>1</v>
      </c>
      <c r="B128" s="66"/>
      <c r="C128" s="75"/>
      <c r="D128" s="76"/>
      <c r="E128" s="47"/>
      <c r="F128" s="47"/>
      <c r="G128" s="47"/>
      <c r="H128" s="47"/>
      <c r="I128" s="47"/>
      <c r="J128" s="61"/>
      <c r="K128" s="68"/>
      <c r="L128" s="68"/>
      <c r="M128" s="68"/>
      <c r="N128" s="68"/>
      <c r="O128" s="68"/>
      <c r="P128" s="68"/>
      <c r="Q128" s="68"/>
      <c r="R128" s="391"/>
      <c r="S128" s="391"/>
      <c r="T128" s="391"/>
    </row>
    <row r="129" spans="1:20" s="389" customFormat="1" ht="23.25" customHeight="1">
      <c r="A129" s="16" t="s">
        <v>251</v>
      </c>
      <c r="B129" s="66" t="s">
        <v>573</v>
      </c>
      <c r="C129" s="75">
        <v>244</v>
      </c>
      <c r="D129" s="121">
        <v>341</v>
      </c>
      <c r="E129" s="47">
        <f>F129+I129+J129</f>
        <v>0</v>
      </c>
      <c r="F129" s="47">
        <f>G129+H129</f>
        <v>0</v>
      </c>
      <c r="G129" s="47"/>
      <c r="H129" s="47"/>
      <c r="I129" s="47"/>
      <c r="J129" s="61">
        <f t="shared" si="22"/>
        <v>0</v>
      </c>
      <c r="K129" s="68"/>
      <c r="L129" s="68"/>
      <c r="M129" s="68"/>
      <c r="N129" s="68"/>
      <c r="O129" s="68"/>
      <c r="P129" s="68"/>
      <c r="Q129" s="68"/>
      <c r="R129" s="391"/>
      <c r="S129" s="391"/>
      <c r="T129" s="391"/>
    </row>
    <row r="130" spans="1:20" s="389" customFormat="1" ht="16.5" customHeight="1">
      <c r="A130" s="36" t="s">
        <v>252</v>
      </c>
      <c r="B130" s="66" t="s">
        <v>574</v>
      </c>
      <c r="C130" s="37">
        <v>244</v>
      </c>
      <c r="D130" s="39">
        <v>342</v>
      </c>
      <c r="E130" s="47">
        <f aca="true" t="shared" si="24" ref="E130:E136">F130+I130+J130</f>
        <v>0</v>
      </c>
      <c r="F130" s="47">
        <f t="shared" si="21"/>
        <v>0</v>
      </c>
      <c r="G130" s="54"/>
      <c r="H130" s="54"/>
      <c r="I130" s="54"/>
      <c r="J130" s="61">
        <f t="shared" si="22"/>
        <v>0</v>
      </c>
      <c r="K130" s="67"/>
      <c r="L130" s="67"/>
      <c r="M130" s="67"/>
      <c r="N130" s="67"/>
      <c r="O130" s="67"/>
      <c r="P130" s="67"/>
      <c r="Q130" s="67"/>
      <c r="R130" s="391"/>
      <c r="S130" s="391"/>
      <c r="T130" s="391"/>
    </row>
    <row r="131" spans="1:20" s="389" customFormat="1" ht="16.5" customHeight="1">
      <c r="A131" s="36" t="s">
        <v>254</v>
      </c>
      <c r="B131" s="66" t="s">
        <v>575</v>
      </c>
      <c r="C131" s="37">
        <v>244</v>
      </c>
      <c r="D131" s="39">
        <v>343</v>
      </c>
      <c r="E131" s="47">
        <f t="shared" si="24"/>
        <v>0</v>
      </c>
      <c r="F131" s="47">
        <f t="shared" si="21"/>
        <v>0</v>
      </c>
      <c r="G131" s="54"/>
      <c r="H131" s="54"/>
      <c r="I131" s="54"/>
      <c r="J131" s="61">
        <f t="shared" si="22"/>
        <v>0</v>
      </c>
      <c r="K131" s="67"/>
      <c r="L131" s="67"/>
      <c r="M131" s="67"/>
      <c r="N131" s="67"/>
      <c r="O131" s="67"/>
      <c r="P131" s="67"/>
      <c r="Q131" s="67"/>
      <c r="R131" s="391"/>
      <c r="S131" s="391"/>
      <c r="T131" s="391"/>
    </row>
    <row r="132" spans="1:20" s="389" customFormat="1" ht="19.5" customHeight="1">
      <c r="A132" s="36" t="s">
        <v>253</v>
      </c>
      <c r="B132" s="66" t="s">
        <v>576</v>
      </c>
      <c r="C132" s="37">
        <v>244</v>
      </c>
      <c r="D132" s="39">
        <v>344</v>
      </c>
      <c r="E132" s="47">
        <f t="shared" si="24"/>
        <v>0</v>
      </c>
      <c r="F132" s="47">
        <f t="shared" si="21"/>
        <v>0</v>
      </c>
      <c r="G132" s="54"/>
      <c r="H132" s="54"/>
      <c r="I132" s="54"/>
      <c r="J132" s="61">
        <f t="shared" si="22"/>
        <v>0</v>
      </c>
      <c r="K132" s="67"/>
      <c r="L132" s="67"/>
      <c r="M132" s="67"/>
      <c r="N132" s="67"/>
      <c r="O132" s="67"/>
      <c r="P132" s="67"/>
      <c r="Q132" s="67"/>
      <c r="R132" s="391"/>
      <c r="S132" s="391"/>
      <c r="T132" s="391"/>
    </row>
    <row r="133" spans="1:20" s="389" customFormat="1" ht="23.25" customHeight="1">
      <c r="A133" s="36" t="s">
        <v>198</v>
      </c>
      <c r="B133" s="66" t="s">
        <v>577</v>
      </c>
      <c r="C133" s="37">
        <v>244</v>
      </c>
      <c r="D133" s="39">
        <v>345</v>
      </c>
      <c r="E133" s="47">
        <f t="shared" si="24"/>
        <v>0</v>
      </c>
      <c r="F133" s="47">
        <f t="shared" si="21"/>
        <v>0</v>
      </c>
      <c r="G133" s="54"/>
      <c r="H133" s="54"/>
      <c r="I133" s="54"/>
      <c r="J133" s="61">
        <f t="shared" si="22"/>
        <v>0</v>
      </c>
      <c r="K133" s="67"/>
      <c r="L133" s="67"/>
      <c r="M133" s="67"/>
      <c r="N133" s="67"/>
      <c r="O133" s="67"/>
      <c r="P133" s="67"/>
      <c r="Q133" s="67"/>
      <c r="R133" s="391"/>
      <c r="S133" s="391"/>
      <c r="T133" s="391"/>
    </row>
    <row r="134" spans="1:20" s="389" customFormat="1" ht="23.25" customHeight="1">
      <c r="A134" s="36" t="s">
        <v>255</v>
      </c>
      <c r="B134" s="66" t="s">
        <v>578</v>
      </c>
      <c r="C134" s="37">
        <v>244</v>
      </c>
      <c r="D134" s="39">
        <v>346</v>
      </c>
      <c r="E134" s="47">
        <f t="shared" si="24"/>
        <v>0</v>
      </c>
      <c r="F134" s="47">
        <f t="shared" si="21"/>
        <v>0</v>
      </c>
      <c r="G134" s="54"/>
      <c r="H134" s="54"/>
      <c r="I134" s="54"/>
      <c r="J134" s="61">
        <f t="shared" si="22"/>
        <v>0</v>
      </c>
      <c r="K134" s="67"/>
      <c r="L134" s="67"/>
      <c r="M134" s="67"/>
      <c r="N134" s="67"/>
      <c r="O134" s="67"/>
      <c r="P134" s="67"/>
      <c r="Q134" s="67"/>
      <c r="R134" s="391"/>
      <c r="S134" s="391"/>
      <c r="T134" s="391"/>
    </row>
    <row r="135" spans="1:20" s="389" customFormat="1" ht="30" customHeight="1">
      <c r="A135" s="36" t="s">
        <v>256</v>
      </c>
      <c r="B135" s="66" t="s">
        <v>579</v>
      </c>
      <c r="C135" s="37">
        <v>244</v>
      </c>
      <c r="D135" s="39">
        <v>347</v>
      </c>
      <c r="E135" s="47">
        <f t="shared" si="24"/>
        <v>0</v>
      </c>
      <c r="F135" s="47">
        <f t="shared" si="21"/>
        <v>0</v>
      </c>
      <c r="G135" s="54"/>
      <c r="H135" s="54"/>
      <c r="I135" s="54"/>
      <c r="J135" s="61">
        <f t="shared" si="22"/>
        <v>0</v>
      </c>
      <c r="K135" s="67"/>
      <c r="L135" s="67"/>
      <c r="M135" s="67"/>
      <c r="N135" s="67"/>
      <c r="O135" s="67"/>
      <c r="P135" s="67"/>
      <c r="Q135" s="67"/>
      <c r="R135" s="391"/>
      <c r="S135" s="391"/>
      <c r="T135" s="391"/>
    </row>
    <row r="136" spans="1:20" s="389" customFormat="1" ht="24" customHeight="1">
      <c r="A136" s="36" t="s">
        <v>257</v>
      </c>
      <c r="B136" s="59" t="s">
        <v>250</v>
      </c>
      <c r="C136" s="37">
        <v>244</v>
      </c>
      <c r="D136" s="39">
        <v>349</v>
      </c>
      <c r="E136" s="47">
        <f t="shared" si="24"/>
        <v>0</v>
      </c>
      <c r="F136" s="47">
        <f t="shared" si="21"/>
        <v>0</v>
      </c>
      <c r="G136" s="54"/>
      <c r="H136" s="54"/>
      <c r="I136" s="54"/>
      <c r="J136" s="61">
        <f t="shared" si="22"/>
        <v>0</v>
      </c>
      <c r="K136" s="67"/>
      <c r="L136" s="67"/>
      <c r="M136" s="67"/>
      <c r="N136" s="67"/>
      <c r="O136" s="67"/>
      <c r="P136" s="67"/>
      <c r="Q136" s="67"/>
      <c r="R136" s="391"/>
      <c r="S136" s="391"/>
      <c r="T136" s="391"/>
    </row>
    <row r="137" spans="1:20" s="389" customFormat="1" ht="18" customHeight="1">
      <c r="A137" s="115" t="s">
        <v>642</v>
      </c>
      <c r="B137" s="288" t="s">
        <v>640</v>
      </c>
      <c r="C137" s="64">
        <v>247</v>
      </c>
      <c r="D137" s="64" t="s">
        <v>3</v>
      </c>
      <c r="E137" s="65">
        <f>F137+I137+J137</f>
        <v>0</v>
      </c>
      <c r="F137" s="65">
        <f t="shared" si="21"/>
        <v>0</v>
      </c>
      <c r="G137" s="65">
        <f>G139</f>
        <v>0</v>
      </c>
      <c r="H137" s="65">
        <f aca="true" t="shared" si="25" ref="H137:O137">H139</f>
        <v>0</v>
      </c>
      <c r="I137" s="65">
        <f t="shared" si="25"/>
        <v>0</v>
      </c>
      <c r="J137" s="65">
        <f t="shared" si="25"/>
        <v>0</v>
      </c>
      <c r="K137" s="65">
        <f t="shared" si="25"/>
        <v>0</v>
      </c>
      <c r="L137" s="65">
        <f t="shared" si="25"/>
        <v>0</v>
      </c>
      <c r="M137" s="65">
        <f t="shared" si="25"/>
        <v>0</v>
      </c>
      <c r="N137" s="65">
        <f t="shared" si="25"/>
        <v>0</v>
      </c>
      <c r="O137" s="65">
        <f t="shared" si="25"/>
        <v>0</v>
      </c>
      <c r="P137" s="65" t="e">
        <f>P139+P140+P141+P142+P143+#REF!+#REF!+P152+P154+P155+P156</f>
        <v>#REF!</v>
      </c>
      <c r="Q137" s="65" t="e">
        <f>Q139+Q140+Q141+Q142+Q143+#REF!+#REF!+Q152+Q154+Q155+Q156</f>
        <v>#REF!</v>
      </c>
      <c r="R137" s="391"/>
      <c r="S137" s="391"/>
      <c r="T137" s="391"/>
    </row>
    <row r="138" spans="1:20" s="389" customFormat="1" ht="12.75" customHeight="1">
      <c r="A138" s="286" t="s">
        <v>1</v>
      </c>
      <c r="B138" s="289"/>
      <c r="C138" s="546"/>
      <c r="D138" s="547"/>
      <c r="E138" s="47"/>
      <c r="F138" s="47"/>
      <c r="G138" s="47"/>
      <c r="H138" s="47"/>
      <c r="I138" s="47"/>
      <c r="J138" s="47"/>
      <c r="K138" s="48"/>
      <c r="L138" s="48"/>
      <c r="M138" s="48"/>
      <c r="N138" s="48"/>
      <c r="O138" s="48"/>
      <c r="P138" s="48"/>
      <c r="Q138" s="48"/>
      <c r="R138" s="391"/>
      <c r="S138" s="391"/>
      <c r="T138" s="391"/>
    </row>
    <row r="139" spans="1:20" s="389" customFormat="1" ht="14.25" customHeight="1">
      <c r="A139" s="286" t="s">
        <v>240</v>
      </c>
      <c r="B139" s="285" t="s">
        <v>641</v>
      </c>
      <c r="C139" s="37">
        <v>247</v>
      </c>
      <c r="D139" s="37">
        <v>223</v>
      </c>
      <c r="E139" s="47">
        <f>F139+I139+J139</f>
        <v>0</v>
      </c>
      <c r="F139" s="47">
        <f>G139+H139</f>
        <v>0</v>
      </c>
      <c r="G139" s="54"/>
      <c r="H139" s="54"/>
      <c r="I139" s="54"/>
      <c r="J139" s="61">
        <f>K139+L139+M139+N139+O139+P139+Q139</f>
        <v>0</v>
      </c>
      <c r="K139" s="67"/>
      <c r="L139" s="67"/>
      <c r="M139" s="67"/>
      <c r="N139" s="67"/>
      <c r="O139" s="67"/>
      <c r="P139" s="67"/>
      <c r="Q139" s="67"/>
      <c r="R139" s="391"/>
      <c r="S139" s="391"/>
      <c r="T139" s="391"/>
    </row>
    <row r="140" spans="1:20" s="389" customFormat="1" ht="20.25" customHeight="1">
      <c r="A140" s="41" t="s">
        <v>499</v>
      </c>
      <c r="B140" s="42" t="s">
        <v>103</v>
      </c>
      <c r="C140" s="118">
        <v>100</v>
      </c>
      <c r="D140" s="118" t="s">
        <v>3</v>
      </c>
      <c r="E140" s="44" t="s">
        <v>3</v>
      </c>
      <c r="F140" s="44" t="s">
        <v>3</v>
      </c>
      <c r="G140" s="44" t="s">
        <v>3</v>
      </c>
      <c r="H140" s="44" t="s">
        <v>3</v>
      </c>
      <c r="I140" s="44" t="s">
        <v>3</v>
      </c>
      <c r="J140" s="44" t="s">
        <v>3</v>
      </c>
      <c r="K140" s="44">
        <f aca="true" t="shared" si="26" ref="K140:Q140">K141+K142+K143</f>
        <v>0</v>
      </c>
      <c r="L140" s="44">
        <f t="shared" si="26"/>
        <v>0</v>
      </c>
      <c r="M140" s="44">
        <f t="shared" si="26"/>
        <v>0</v>
      </c>
      <c r="N140" s="44">
        <f t="shared" si="26"/>
        <v>0</v>
      </c>
      <c r="O140" s="44">
        <f t="shared" si="26"/>
        <v>0</v>
      </c>
      <c r="P140" s="44">
        <f t="shared" si="26"/>
        <v>0</v>
      </c>
      <c r="Q140" s="44">
        <f t="shared" si="26"/>
        <v>0</v>
      </c>
      <c r="R140" s="391"/>
      <c r="S140" s="391"/>
      <c r="T140" s="391"/>
    </row>
    <row r="141" spans="1:20" s="389" customFormat="1" ht="29.25" customHeight="1">
      <c r="A141" s="36" t="s">
        <v>259</v>
      </c>
      <c r="B141" s="38" t="s">
        <v>104</v>
      </c>
      <c r="C141" s="119"/>
      <c r="D141" s="37">
        <v>189</v>
      </c>
      <c r="E141" s="47" t="s">
        <v>3</v>
      </c>
      <c r="F141" s="47" t="s">
        <v>3</v>
      </c>
      <c r="G141" s="47" t="s">
        <v>3</v>
      </c>
      <c r="H141" s="47" t="s">
        <v>3</v>
      </c>
      <c r="I141" s="47" t="s">
        <v>3</v>
      </c>
      <c r="J141" s="47" t="s">
        <v>3</v>
      </c>
      <c r="K141" s="67"/>
      <c r="L141" s="67"/>
      <c r="M141" s="67"/>
      <c r="N141" s="67"/>
      <c r="O141" s="67"/>
      <c r="P141" s="67"/>
      <c r="Q141" s="67"/>
      <c r="R141" s="391"/>
      <c r="S141" s="391"/>
      <c r="T141" s="391"/>
    </row>
    <row r="142" spans="1:20" s="389" customFormat="1" ht="18.75" customHeight="1">
      <c r="A142" s="36" t="s">
        <v>503</v>
      </c>
      <c r="B142" s="38" t="s">
        <v>105</v>
      </c>
      <c r="C142" s="119"/>
      <c r="D142" s="37">
        <v>189</v>
      </c>
      <c r="E142" s="47" t="s">
        <v>3</v>
      </c>
      <c r="F142" s="47" t="s">
        <v>3</v>
      </c>
      <c r="G142" s="47" t="s">
        <v>3</v>
      </c>
      <c r="H142" s="47" t="s">
        <v>3</v>
      </c>
      <c r="I142" s="47" t="s">
        <v>3</v>
      </c>
      <c r="J142" s="47" t="s">
        <v>3</v>
      </c>
      <c r="K142" s="67"/>
      <c r="L142" s="67"/>
      <c r="M142" s="67"/>
      <c r="N142" s="67"/>
      <c r="O142" s="67"/>
      <c r="P142" s="67"/>
      <c r="Q142" s="67"/>
      <c r="R142" s="391"/>
      <c r="S142" s="391"/>
      <c r="T142" s="391"/>
    </row>
    <row r="143" spans="1:20" s="389" customFormat="1" ht="16.5" customHeight="1">
      <c r="A143" s="36" t="s">
        <v>502</v>
      </c>
      <c r="B143" s="38" t="s">
        <v>106</v>
      </c>
      <c r="C143" s="119"/>
      <c r="D143" s="37">
        <v>189</v>
      </c>
      <c r="E143" s="47" t="s">
        <v>3</v>
      </c>
      <c r="F143" s="47" t="s">
        <v>3</v>
      </c>
      <c r="G143" s="47" t="s">
        <v>3</v>
      </c>
      <c r="H143" s="47" t="s">
        <v>3</v>
      </c>
      <c r="I143" s="47" t="s">
        <v>3</v>
      </c>
      <c r="J143" s="47" t="s">
        <v>3</v>
      </c>
      <c r="K143" s="67"/>
      <c r="L143" s="67"/>
      <c r="M143" s="67"/>
      <c r="N143" s="67"/>
      <c r="O143" s="67"/>
      <c r="P143" s="67"/>
      <c r="Q143" s="67"/>
      <c r="R143" s="391"/>
      <c r="S143" s="391"/>
      <c r="T143" s="391"/>
    </row>
    <row r="144" spans="1:19" s="1" customFormat="1" ht="16.5" customHeight="1">
      <c r="A144" s="41" t="s">
        <v>501</v>
      </c>
      <c r="B144" s="42" t="s">
        <v>107</v>
      </c>
      <c r="C144" s="118" t="s">
        <v>3</v>
      </c>
      <c r="D144" s="43"/>
      <c r="E144" s="44">
        <f aca="true" t="shared" si="27" ref="E144:O144">E145+E146</f>
        <v>0</v>
      </c>
      <c r="F144" s="44">
        <f t="shared" si="27"/>
        <v>0</v>
      </c>
      <c r="G144" s="44">
        <f t="shared" si="27"/>
        <v>0</v>
      </c>
      <c r="H144" s="44">
        <f t="shared" si="27"/>
        <v>0</v>
      </c>
      <c r="I144" s="44">
        <f t="shared" si="27"/>
        <v>0</v>
      </c>
      <c r="J144" s="44">
        <f t="shared" si="27"/>
        <v>0</v>
      </c>
      <c r="K144" s="44">
        <f t="shared" si="27"/>
        <v>0</v>
      </c>
      <c r="L144" s="44">
        <f t="shared" si="27"/>
        <v>0</v>
      </c>
      <c r="M144" s="44">
        <f t="shared" si="27"/>
        <v>0</v>
      </c>
      <c r="N144" s="44">
        <f t="shared" si="27"/>
        <v>0</v>
      </c>
      <c r="O144" s="44">
        <f t="shared" si="27"/>
        <v>0</v>
      </c>
      <c r="P144" s="44">
        <f>P145</f>
        <v>0</v>
      </c>
      <c r="Q144" s="44">
        <f>Q145</f>
        <v>0</v>
      </c>
      <c r="R144" s="27"/>
      <c r="S144" s="27"/>
    </row>
    <row r="145" spans="1:19" s="1" customFormat="1" ht="27" customHeight="1">
      <c r="A145" s="36" t="s">
        <v>260</v>
      </c>
      <c r="B145" s="38" t="s">
        <v>108</v>
      </c>
      <c r="C145" s="37">
        <v>610</v>
      </c>
      <c r="D145" s="119"/>
      <c r="E145" s="47">
        <f>F145+I145+J145</f>
        <v>0</v>
      </c>
      <c r="F145" s="47">
        <f>G145+H145</f>
        <v>0</v>
      </c>
      <c r="G145" s="54"/>
      <c r="H145" s="54"/>
      <c r="I145" s="54"/>
      <c r="J145" s="61"/>
      <c r="K145" s="67"/>
      <c r="L145" s="67"/>
      <c r="M145" s="67"/>
      <c r="N145" s="23"/>
      <c r="O145" s="23"/>
      <c r="P145" s="23"/>
      <c r="Q145" s="23"/>
      <c r="R145" s="27"/>
      <c r="S145" s="27"/>
    </row>
    <row r="146" spans="1:19" s="1" customFormat="1" ht="12.75" hidden="1">
      <c r="A146" s="36"/>
      <c r="B146" s="38"/>
      <c r="C146" s="37"/>
      <c r="D146" s="119"/>
      <c r="E146" s="47"/>
      <c r="F146" s="47"/>
      <c r="G146" s="54"/>
      <c r="H146" s="54"/>
      <c r="I146" s="54"/>
      <c r="J146" s="61"/>
      <c r="K146" s="67"/>
      <c r="L146" s="67"/>
      <c r="M146" s="67"/>
      <c r="N146" s="23"/>
      <c r="O146" s="23"/>
      <c r="P146" s="23"/>
      <c r="Q146" s="23"/>
      <c r="R146" s="27"/>
      <c r="S146" s="27"/>
    </row>
    <row r="147" spans="1:19" s="1" customFormat="1" ht="16.5" customHeight="1">
      <c r="A147" s="282" t="s">
        <v>654</v>
      </c>
      <c r="B147" s="42" t="s">
        <v>653</v>
      </c>
      <c r="C147" s="118">
        <v>700</v>
      </c>
      <c r="D147" s="43"/>
      <c r="E147" s="44">
        <f>E148</f>
        <v>0</v>
      </c>
      <c r="F147" s="44">
        <f aca="true" t="shared" si="28" ref="F147:Q147">F148</f>
        <v>0</v>
      </c>
      <c r="G147" s="44">
        <f t="shared" si="28"/>
        <v>0</v>
      </c>
      <c r="H147" s="44">
        <f t="shared" si="28"/>
        <v>0</v>
      </c>
      <c r="I147" s="44">
        <f t="shared" si="28"/>
        <v>0</v>
      </c>
      <c r="J147" s="44">
        <f t="shared" si="28"/>
        <v>0</v>
      </c>
      <c r="K147" s="44">
        <f t="shared" si="28"/>
        <v>0</v>
      </c>
      <c r="L147" s="44">
        <f t="shared" si="28"/>
        <v>0</v>
      </c>
      <c r="M147" s="44">
        <f t="shared" si="28"/>
        <v>0</v>
      </c>
      <c r="N147" s="44">
        <f t="shared" si="28"/>
        <v>0</v>
      </c>
      <c r="O147" s="44">
        <f t="shared" si="28"/>
        <v>0</v>
      </c>
      <c r="P147" s="44">
        <f t="shared" si="28"/>
        <v>0</v>
      </c>
      <c r="Q147" s="44">
        <f t="shared" si="28"/>
        <v>0</v>
      </c>
      <c r="R147" s="27"/>
      <c r="S147" s="27"/>
    </row>
    <row r="148" spans="1:19" s="1" customFormat="1" ht="36" customHeight="1">
      <c r="A148" s="286" t="s">
        <v>655</v>
      </c>
      <c r="B148" s="38" t="s">
        <v>656</v>
      </c>
      <c r="C148" s="37">
        <v>710</v>
      </c>
      <c r="D148" s="119"/>
      <c r="E148" s="47">
        <f>F148+I148+J148</f>
        <v>0</v>
      </c>
      <c r="F148" s="47">
        <f>G148+H148</f>
        <v>0</v>
      </c>
      <c r="G148" s="54"/>
      <c r="H148" s="54"/>
      <c r="I148" s="54"/>
      <c r="J148" s="61"/>
      <c r="K148" s="67"/>
      <c r="L148" s="67"/>
      <c r="M148" s="67"/>
      <c r="N148" s="23"/>
      <c r="O148" s="23"/>
      <c r="P148" s="23"/>
      <c r="Q148" s="23"/>
      <c r="R148" s="27"/>
      <c r="S148" s="27"/>
    </row>
    <row r="149" spans="1:19" s="1" customFormat="1" ht="16.5" customHeight="1">
      <c r="A149" s="282" t="s">
        <v>654</v>
      </c>
      <c r="B149" s="283" t="s">
        <v>657</v>
      </c>
      <c r="C149" s="290">
        <v>800</v>
      </c>
      <c r="D149" s="43"/>
      <c r="E149" s="44">
        <f aca="true" t="shared" si="29" ref="E149:J149">E150</f>
        <v>0</v>
      </c>
      <c r="F149" s="44">
        <f t="shared" si="29"/>
        <v>0</v>
      </c>
      <c r="G149" s="44">
        <f t="shared" si="29"/>
        <v>0</v>
      </c>
      <c r="H149" s="44">
        <f t="shared" si="29"/>
        <v>0</v>
      </c>
      <c r="I149" s="44">
        <f t="shared" si="29"/>
        <v>0</v>
      </c>
      <c r="J149" s="44">
        <f t="shared" si="29"/>
        <v>0</v>
      </c>
      <c r="K149" s="44" t="e">
        <f>K150+#REF!</f>
        <v>#REF!</v>
      </c>
      <c r="L149" s="44" t="e">
        <f>L150+#REF!</f>
        <v>#REF!</v>
      </c>
      <c r="M149" s="44" t="e">
        <f>M150+#REF!</f>
        <v>#REF!</v>
      </c>
      <c r="N149" s="44" t="e">
        <f>N150+#REF!</f>
        <v>#REF!</v>
      </c>
      <c r="O149" s="44" t="e">
        <f>O150+#REF!</f>
        <v>#REF!</v>
      </c>
      <c r="P149" s="44">
        <f>P150</f>
        <v>0</v>
      </c>
      <c r="Q149" s="44">
        <f>Q150</f>
        <v>0</v>
      </c>
      <c r="R149" s="27"/>
      <c r="S149" s="27"/>
    </row>
    <row r="150" spans="1:19" s="1" customFormat="1" ht="39.75" customHeight="1">
      <c r="A150" s="286" t="s">
        <v>655</v>
      </c>
      <c r="B150" s="260" t="s">
        <v>658</v>
      </c>
      <c r="C150" s="121">
        <v>810</v>
      </c>
      <c r="D150" s="119"/>
      <c r="E150" s="47">
        <f>F150+I150+J150</f>
        <v>0</v>
      </c>
      <c r="F150" s="47">
        <f>G150+H150</f>
        <v>0</v>
      </c>
      <c r="G150" s="54"/>
      <c r="H150" s="54"/>
      <c r="I150" s="54"/>
      <c r="J150" s="61"/>
      <c r="K150" s="67"/>
      <c r="L150" s="67"/>
      <c r="M150" s="67"/>
      <c r="N150" s="23"/>
      <c r="O150" s="23"/>
      <c r="P150" s="23"/>
      <c r="Q150" s="23"/>
      <c r="R150" s="27"/>
      <c r="S150" s="27"/>
    </row>
    <row r="151" spans="1:19" s="1" customFormat="1" ht="11.25" customHeight="1">
      <c r="A151" s="72"/>
      <c r="B151" s="38"/>
      <c r="C151" s="119"/>
      <c r="D151" s="119"/>
      <c r="E151" s="47"/>
      <c r="F151" s="47"/>
      <c r="G151" s="54"/>
      <c r="H151" s="54"/>
      <c r="I151" s="54"/>
      <c r="J151" s="61"/>
      <c r="K151" s="67"/>
      <c r="L151" s="67"/>
      <c r="M151" s="67"/>
      <c r="N151" s="23"/>
      <c r="O151" s="23"/>
      <c r="P151" s="23"/>
      <c r="Q151" s="23"/>
      <c r="R151" s="27"/>
      <c r="S151" s="27"/>
    </row>
    <row r="152" spans="1:17" s="389" customFormat="1" ht="12.75">
      <c r="A152" s="559"/>
      <c r="B152" s="559"/>
      <c r="C152" s="559"/>
      <c r="D152" s="559"/>
      <c r="E152" s="559"/>
      <c r="F152" s="559"/>
      <c r="G152" s="559"/>
      <c r="H152" s="559"/>
      <c r="I152" s="559"/>
      <c r="J152" s="559"/>
      <c r="K152" s="559"/>
      <c r="L152" s="559"/>
      <c r="M152" s="559"/>
      <c r="N152" s="559"/>
      <c r="O152" s="559"/>
      <c r="P152" s="559"/>
      <c r="Q152" s="559"/>
    </row>
    <row r="153" spans="1:17" s="407" customFormat="1" ht="27" customHeight="1">
      <c r="A153" s="565" t="s">
        <v>459</v>
      </c>
      <c r="B153" s="565"/>
      <c r="C153" s="565"/>
      <c r="D153" s="565"/>
      <c r="E153" s="565"/>
      <c r="F153" s="587"/>
      <c r="G153" s="587"/>
      <c r="H153" s="406"/>
      <c r="I153" s="591" t="s">
        <v>674</v>
      </c>
      <c r="J153" s="591"/>
      <c r="K153" s="405"/>
      <c r="L153" s="405"/>
      <c r="M153" s="405"/>
      <c r="N153" s="405"/>
      <c r="O153" s="405"/>
      <c r="P153" s="405"/>
      <c r="Q153" s="405"/>
    </row>
    <row r="154" spans="1:10" s="407" customFormat="1" ht="18.75" customHeight="1">
      <c r="A154" s="588"/>
      <c r="B154" s="588"/>
      <c r="C154" s="588"/>
      <c r="D154" s="588"/>
      <c r="E154" s="588"/>
      <c r="F154" s="566" t="s">
        <v>4</v>
      </c>
      <c r="G154" s="566"/>
      <c r="H154" s="406"/>
      <c r="I154" s="566" t="s">
        <v>5</v>
      </c>
      <c r="J154" s="566"/>
    </row>
    <row r="155" spans="1:2" s="407" customFormat="1" ht="18.75" customHeight="1">
      <c r="A155" s="425"/>
      <c r="B155" s="426"/>
    </row>
    <row r="156" spans="1:10" s="407" customFormat="1" ht="18.75" customHeight="1">
      <c r="A156" s="560" t="s">
        <v>460</v>
      </c>
      <c r="B156" s="560"/>
      <c r="C156" s="560"/>
      <c r="D156" s="560"/>
      <c r="E156" s="560"/>
      <c r="F156" s="561"/>
      <c r="G156" s="561"/>
      <c r="I156" s="591" t="s">
        <v>675</v>
      </c>
      <c r="J156" s="591"/>
    </row>
    <row r="157" spans="1:10" s="407" customFormat="1" ht="18.75" customHeight="1">
      <c r="A157" s="588" t="s">
        <v>7</v>
      </c>
      <c r="B157" s="588"/>
      <c r="C157" s="588"/>
      <c r="D157" s="588"/>
      <c r="E157" s="588"/>
      <c r="F157" s="566" t="s">
        <v>4</v>
      </c>
      <c r="G157" s="566"/>
      <c r="I157" s="566" t="s">
        <v>5</v>
      </c>
      <c r="J157" s="566"/>
    </row>
    <row r="158" spans="1:2" s="407" customFormat="1" ht="18.75" customHeight="1">
      <c r="A158" s="425"/>
      <c r="B158" s="426"/>
    </row>
    <row r="159" spans="1:10" s="397" customFormat="1" ht="18.75" customHeight="1">
      <c r="A159" s="560" t="s">
        <v>6</v>
      </c>
      <c r="B159" s="560"/>
      <c r="C159" s="560"/>
      <c r="D159" s="560"/>
      <c r="E159" s="560"/>
      <c r="F159" s="561"/>
      <c r="G159" s="561"/>
      <c r="H159" s="407"/>
      <c r="I159" s="591"/>
      <c r="J159" s="591"/>
    </row>
    <row r="160" spans="1:10" s="397" customFormat="1" ht="14.25">
      <c r="A160" s="567"/>
      <c r="B160" s="567"/>
      <c r="C160" s="567"/>
      <c r="D160" s="567"/>
      <c r="E160" s="567"/>
      <c r="F160" s="566" t="s">
        <v>4</v>
      </c>
      <c r="G160" s="566"/>
      <c r="H160" s="407"/>
      <c r="I160" s="566" t="s">
        <v>5</v>
      </c>
      <c r="J160" s="566"/>
    </row>
  </sheetData>
  <sheetProtection password="CC6B" sheet="1" formatCells="0" formatColumns="0" formatRows="0" insertColumns="0" insertRows="0" sort="0" autoFilter="0" pivotTables="0"/>
  <mergeCells count="46">
    <mergeCell ref="A1:Q1"/>
    <mergeCell ref="A2:Q2"/>
    <mergeCell ref="A3:A7"/>
    <mergeCell ref="B3:B7"/>
    <mergeCell ref="C3:C7"/>
    <mergeCell ref="D3:D7"/>
    <mergeCell ref="E3:Q3"/>
    <mergeCell ref="E4:Q4"/>
    <mergeCell ref="E5:E7"/>
    <mergeCell ref="F5:H5"/>
    <mergeCell ref="I5:I7"/>
    <mergeCell ref="J5:Q5"/>
    <mergeCell ref="F6:F7"/>
    <mergeCell ref="G6:G7"/>
    <mergeCell ref="H6:H7"/>
    <mergeCell ref="J6:J7"/>
    <mergeCell ref="K6:Q6"/>
    <mergeCell ref="C11:D11"/>
    <mergeCell ref="C13:D13"/>
    <mergeCell ref="C29:D29"/>
    <mergeCell ref="I153:J153"/>
    <mergeCell ref="C42:D42"/>
    <mergeCell ref="C48:D48"/>
    <mergeCell ref="C86:D86"/>
    <mergeCell ref="C90:D90"/>
    <mergeCell ref="C101:D101"/>
    <mergeCell ref="C113:D113"/>
    <mergeCell ref="A157:E157"/>
    <mergeCell ref="F157:G157"/>
    <mergeCell ref="I157:J157"/>
    <mergeCell ref="A152:Q152"/>
    <mergeCell ref="A153:E153"/>
    <mergeCell ref="F153:G153"/>
    <mergeCell ref="A154:E154"/>
    <mergeCell ref="F154:G154"/>
    <mergeCell ref="I154:J154"/>
    <mergeCell ref="C138:D138"/>
    <mergeCell ref="A159:E159"/>
    <mergeCell ref="F159:G159"/>
    <mergeCell ref="I159:J159"/>
    <mergeCell ref="A160:E160"/>
    <mergeCell ref="F160:G160"/>
    <mergeCell ref="I160:J160"/>
    <mergeCell ref="A156:E156"/>
    <mergeCell ref="F156:G156"/>
    <mergeCell ref="I156:J156"/>
  </mergeCells>
  <printOptions/>
  <pageMargins left="0.4724409448818898" right="0.3937007874015748" top="0.5511811023622047" bottom="0.15748031496062992" header="0.31496062992125984" footer="0.31496062992125984"/>
  <pageSetup fitToHeight="0" fitToWidth="1" horizontalDpi="180" verticalDpi="18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V94"/>
  <sheetViews>
    <sheetView zoomScalePageLayoutView="0" workbookViewId="0" topLeftCell="A60">
      <selection activeCell="BQ28" sqref="BQ28:BX28"/>
    </sheetView>
  </sheetViews>
  <sheetFormatPr defaultColWidth="1.421875" defaultRowHeight="15"/>
  <cols>
    <col min="1" max="67" width="1.421875" style="166" customWidth="1"/>
    <col min="68" max="68" width="10.8515625" style="166" customWidth="1"/>
    <col min="69" max="91" width="1.421875" style="166" customWidth="1"/>
    <col min="92" max="92" width="2.8515625" style="166" customWidth="1"/>
    <col min="93" max="16384" width="1.421875" style="166" customWidth="1"/>
  </cols>
  <sheetData>
    <row r="1" spans="1:100" ht="18" customHeight="1">
      <c r="A1" s="639" t="s">
        <v>509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  <c r="T1" s="639"/>
      <c r="U1" s="639"/>
      <c r="V1" s="639"/>
      <c r="W1" s="639"/>
      <c r="X1" s="639"/>
      <c r="Y1" s="639"/>
      <c r="Z1" s="639"/>
      <c r="AA1" s="639"/>
      <c r="AB1" s="639"/>
      <c r="AC1" s="639"/>
      <c r="AD1" s="639"/>
      <c r="AE1" s="639"/>
      <c r="AF1" s="639"/>
      <c r="AG1" s="639"/>
      <c r="AH1" s="639"/>
      <c r="AI1" s="639"/>
      <c r="AJ1" s="639"/>
      <c r="AK1" s="639"/>
      <c r="AL1" s="639"/>
      <c r="AM1" s="639"/>
      <c r="AN1" s="639"/>
      <c r="AO1" s="639"/>
      <c r="AP1" s="639"/>
      <c r="AQ1" s="639"/>
      <c r="AR1" s="639"/>
      <c r="AS1" s="639"/>
      <c r="AT1" s="639"/>
      <c r="AU1" s="639"/>
      <c r="AV1" s="639"/>
      <c r="AW1" s="639"/>
      <c r="AX1" s="639"/>
      <c r="AY1" s="639"/>
      <c r="AZ1" s="639"/>
      <c r="BA1" s="639"/>
      <c r="BB1" s="639"/>
      <c r="BC1" s="639"/>
      <c r="BD1" s="639"/>
      <c r="BE1" s="639"/>
      <c r="BF1" s="639"/>
      <c r="BG1" s="639"/>
      <c r="BH1" s="639"/>
      <c r="BI1" s="639"/>
      <c r="BJ1" s="639"/>
      <c r="BK1" s="639"/>
      <c r="BL1" s="639"/>
      <c r="BM1" s="639"/>
      <c r="BN1" s="639"/>
      <c r="BO1" s="639"/>
      <c r="BP1" s="639"/>
      <c r="BQ1" s="639"/>
      <c r="BR1" s="639"/>
      <c r="BS1" s="639"/>
      <c r="BT1" s="639"/>
      <c r="BU1" s="639"/>
      <c r="BV1" s="639"/>
      <c r="BW1" s="639"/>
      <c r="BX1" s="639"/>
      <c r="BY1" s="639"/>
      <c r="BZ1" s="639"/>
      <c r="CA1" s="639"/>
      <c r="CB1" s="639"/>
      <c r="CC1" s="639"/>
      <c r="CD1" s="639"/>
      <c r="CE1" s="639"/>
      <c r="CF1" s="639"/>
      <c r="CG1" s="639"/>
      <c r="CH1" s="639"/>
      <c r="CI1" s="639"/>
      <c r="CJ1" s="639"/>
      <c r="CK1" s="639"/>
      <c r="CL1" s="639"/>
      <c r="CM1" s="639"/>
      <c r="CN1" s="639"/>
      <c r="CO1" s="639"/>
      <c r="CP1" s="639"/>
      <c r="CQ1" s="639"/>
      <c r="CR1" s="639"/>
      <c r="CS1" s="639"/>
      <c r="CT1" s="639"/>
      <c r="CU1" s="639"/>
      <c r="CV1" s="639"/>
    </row>
    <row r="2" spans="1:100" ht="13.5" thickBot="1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F2" s="303"/>
      <c r="BG2" s="303"/>
      <c r="BH2" s="303"/>
      <c r="BI2" s="303"/>
      <c r="BJ2" s="303"/>
      <c r="BK2" s="303"/>
      <c r="BL2" s="303"/>
      <c r="BM2" s="303"/>
      <c r="BN2" s="303"/>
      <c r="BO2" s="303"/>
      <c r="BP2" s="303"/>
      <c r="BQ2" s="303"/>
      <c r="BR2" s="303"/>
      <c r="BS2" s="303"/>
      <c r="BT2" s="303"/>
      <c r="BU2" s="303"/>
      <c r="BV2" s="303"/>
      <c r="BW2" s="303"/>
      <c r="BX2" s="303"/>
      <c r="BY2" s="303"/>
      <c r="BZ2" s="303"/>
      <c r="CA2" s="303"/>
      <c r="CB2" s="303"/>
      <c r="CC2" s="303"/>
      <c r="CD2" s="303"/>
      <c r="CE2" s="303"/>
      <c r="CF2" s="303"/>
      <c r="CG2" s="303"/>
      <c r="CH2" s="303"/>
      <c r="CI2" s="303"/>
      <c r="CJ2" s="303"/>
      <c r="CK2" s="303"/>
      <c r="CL2" s="303"/>
      <c r="CM2" s="303"/>
      <c r="CN2" s="303"/>
      <c r="CO2" s="303"/>
      <c r="CP2" s="303"/>
      <c r="CQ2" s="303"/>
      <c r="CR2" s="303"/>
      <c r="CS2" s="303"/>
      <c r="CT2" s="303"/>
      <c r="CU2" s="303"/>
      <c r="CV2" s="303"/>
    </row>
    <row r="3" spans="1:100" s="167" customFormat="1" ht="12" customHeight="1" thickBot="1">
      <c r="A3" s="626" t="s">
        <v>378</v>
      </c>
      <c r="B3" s="627"/>
      <c r="C3" s="627"/>
      <c r="D3" s="627"/>
      <c r="E3" s="640"/>
      <c r="F3" s="626" t="s">
        <v>0</v>
      </c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627"/>
      <c r="BC3" s="640"/>
      <c r="BD3" s="626" t="s">
        <v>56</v>
      </c>
      <c r="BE3" s="641"/>
      <c r="BF3" s="641"/>
      <c r="BG3" s="641"/>
      <c r="BH3" s="641"/>
      <c r="BI3" s="642"/>
      <c r="BJ3" s="626" t="s">
        <v>23</v>
      </c>
      <c r="BK3" s="627"/>
      <c r="BL3" s="627"/>
      <c r="BM3" s="627"/>
      <c r="BN3" s="627"/>
      <c r="BO3" s="640"/>
      <c r="BP3" s="636" t="s">
        <v>583</v>
      </c>
      <c r="BQ3" s="643" t="s">
        <v>261</v>
      </c>
      <c r="BR3" s="644"/>
      <c r="BS3" s="644"/>
      <c r="BT3" s="644"/>
      <c r="BU3" s="644"/>
      <c r="BV3" s="644"/>
      <c r="BW3" s="644"/>
      <c r="BX3" s="644"/>
      <c r="BY3" s="644"/>
      <c r="BZ3" s="644"/>
      <c r="CA3" s="644"/>
      <c r="CB3" s="644"/>
      <c r="CC3" s="644"/>
      <c r="CD3" s="644"/>
      <c r="CE3" s="644"/>
      <c r="CF3" s="644"/>
      <c r="CG3" s="644"/>
      <c r="CH3" s="644"/>
      <c r="CI3" s="644"/>
      <c r="CJ3" s="644"/>
      <c r="CK3" s="644"/>
      <c r="CL3" s="644"/>
      <c r="CM3" s="644"/>
      <c r="CN3" s="644"/>
      <c r="CO3" s="644"/>
      <c r="CP3" s="644"/>
      <c r="CQ3" s="644"/>
      <c r="CR3" s="644"/>
      <c r="CS3" s="644"/>
      <c r="CT3" s="644"/>
      <c r="CU3" s="644"/>
      <c r="CV3" s="645"/>
    </row>
    <row r="4" spans="1:100" s="167" customFormat="1" ht="12" customHeight="1">
      <c r="A4" s="646" t="s">
        <v>379</v>
      </c>
      <c r="B4" s="630"/>
      <c r="C4" s="630"/>
      <c r="D4" s="630"/>
      <c r="E4" s="647"/>
      <c r="F4" s="646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  <c r="U4" s="630"/>
      <c r="V4" s="630"/>
      <c r="W4" s="630"/>
      <c r="X4" s="630"/>
      <c r="Y4" s="630"/>
      <c r="Z4" s="630"/>
      <c r="AA4" s="630"/>
      <c r="AB4" s="630"/>
      <c r="AC4" s="630"/>
      <c r="AD4" s="630"/>
      <c r="AE4" s="630"/>
      <c r="AF4" s="630"/>
      <c r="AG4" s="630"/>
      <c r="AH4" s="630"/>
      <c r="AI4" s="630"/>
      <c r="AJ4" s="630"/>
      <c r="AK4" s="630"/>
      <c r="AL4" s="630"/>
      <c r="AM4" s="630"/>
      <c r="AN4" s="630"/>
      <c r="AO4" s="630"/>
      <c r="AP4" s="630"/>
      <c r="AQ4" s="630"/>
      <c r="AR4" s="630"/>
      <c r="AS4" s="630"/>
      <c r="AT4" s="630"/>
      <c r="AU4" s="630"/>
      <c r="AV4" s="630"/>
      <c r="AW4" s="630"/>
      <c r="AX4" s="630"/>
      <c r="AY4" s="630"/>
      <c r="AZ4" s="630"/>
      <c r="BA4" s="630"/>
      <c r="BB4" s="630"/>
      <c r="BC4" s="647"/>
      <c r="BD4" s="646" t="s">
        <v>380</v>
      </c>
      <c r="BE4" s="648"/>
      <c r="BF4" s="648"/>
      <c r="BG4" s="648"/>
      <c r="BH4" s="648"/>
      <c r="BI4" s="649"/>
      <c r="BJ4" s="646" t="s">
        <v>24</v>
      </c>
      <c r="BK4" s="630"/>
      <c r="BL4" s="630"/>
      <c r="BM4" s="630"/>
      <c r="BN4" s="630"/>
      <c r="BO4" s="647"/>
      <c r="BP4" s="637"/>
      <c r="BQ4" s="626" t="s">
        <v>381</v>
      </c>
      <c r="BR4" s="627"/>
      <c r="BS4" s="627"/>
      <c r="BT4" s="627"/>
      <c r="BU4" s="627"/>
      <c r="BV4" s="627"/>
      <c r="BW4" s="627"/>
      <c r="BX4" s="628"/>
      <c r="BY4" s="632" t="s">
        <v>651</v>
      </c>
      <c r="BZ4" s="627"/>
      <c r="CA4" s="627"/>
      <c r="CB4" s="627"/>
      <c r="CC4" s="627"/>
      <c r="CD4" s="627"/>
      <c r="CE4" s="627"/>
      <c r="CF4" s="628"/>
      <c r="CG4" s="632" t="s">
        <v>652</v>
      </c>
      <c r="CH4" s="627"/>
      <c r="CI4" s="627"/>
      <c r="CJ4" s="627"/>
      <c r="CK4" s="627"/>
      <c r="CL4" s="627"/>
      <c r="CM4" s="627"/>
      <c r="CN4" s="628"/>
      <c r="CO4" s="632" t="s">
        <v>382</v>
      </c>
      <c r="CP4" s="627"/>
      <c r="CQ4" s="627"/>
      <c r="CR4" s="627"/>
      <c r="CS4" s="627"/>
      <c r="CT4" s="627"/>
      <c r="CU4" s="627"/>
      <c r="CV4" s="640"/>
    </row>
    <row r="5" spans="1:100" s="167" customFormat="1" ht="12" customHeight="1">
      <c r="A5" s="646"/>
      <c r="B5" s="630"/>
      <c r="C5" s="630"/>
      <c r="D5" s="630"/>
      <c r="E5" s="647"/>
      <c r="F5" s="646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  <c r="AK5" s="630"/>
      <c r="AL5" s="630"/>
      <c r="AM5" s="630"/>
      <c r="AN5" s="630"/>
      <c r="AO5" s="630"/>
      <c r="AP5" s="630"/>
      <c r="AQ5" s="630"/>
      <c r="AR5" s="630"/>
      <c r="AS5" s="630"/>
      <c r="AT5" s="630"/>
      <c r="AU5" s="630"/>
      <c r="AV5" s="630"/>
      <c r="AW5" s="630"/>
      <c r="AX5" s="630"/>
      <c r="AY5" s="630"/>
      <c r="AZ5" s="630"/>
      <c r="BA5" s="630"/>
      <c r="BB5" s="630"/>
      <c r="BC5" s="647"/>
      <c r="BD5" s="646"/>
      <c r="BE5" s="648"/>
      <c r="BF5" s="648"/>
      <c r="BG5" s="648"/>
      <c r="BH5" s="648"/>
      <c r="BI5" s="649"/>
      <c r="BJ5" s="646" t="s">
        <v>25</v>
      </c>
      <c r="BK5" s="630"/>
      <c r="BL5" s="630"/>
      <c r="BM5" s="630"/>
      <c r="BN5" s="630"/>
      <c r="BO5" s="647"/>
      <c r="BP5" s="637"/>
      <c r="BQ5" s="646" t="s">
        <v>383</v>
      </c>
      <c r="BR5" s="630"/>
      <c r="BS5" s="630"/>
      <c r="BT5" s="630"/>
      <c r="BU5" s="630"/>
      <c r="BV5" s="630"/>
      <c r="BW5" s="630"/>
      <c r="BX5" s="631"/>
      <c r="BY5" s="629" t="s">
        <v>384</v>
      </c>
      <c r="BZ5" s="630"/>
      <c r="CA5" s="630"/>
      <c r="CB5" s="630"/>
      <c r="CC5" s="630"/>
      <c r="CD5" s="630"/>
      <c r="CE5" s="630"/>
      <c r="CF5" s="631"/>
      <c r="CG5" s="629" t="s">
        <v>385</v>
      </c>
      <c r="CH5" s="630"/>
      <c r="CI5" s="630"/>
      <c r="CJ5" s="630"/>
      <c r="CK5" s="630"/>
      <c r="CL5" s="630"/>
      <c r="CM5" s="630"/>
      <c r="CN5" s="631"/>
      <c r="CO5" s="629" t="s">
        <v>386</v>
      </c>
      <c r="CP5" s="630"/>
      <c r="CQ5" s="630"/>
      <c r="CR5" s="630"/>
      <c r="CS5" s="630"/>
      <c r="CT5" s="630"/>
      <c r="CU5" s="630"/>
      <c r="CV5" s="647"/>
    </row>
    <row r="6" spans="1:100" s="167" customFormat="1" ht="18" customHeight="1">
      <c r="A6" s="646"/>
      <c r="B6" s="630"/>
      <c r="C6" s="630"/>
      <c r="D6" s="630"/>
      <c r="E6" s="647"/>
      <c r="F6" s="646"/>
      <c r="G6" s="630"/>
      <c r="H6" s="630"/>
      <c r="I6" s="630"/>
      <c r="J6" s="630"/>
      <c r="K6" s="630"/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0"/>
      <c r="AM6" s="630"/>
      <c r="AN6" s="630"/>
      <c r="AO6" s="630"/>
      <c r="AP6" s="630"/>
      <c r="AQ6" s="630"/>
      <c r="AR6" s="630"/>
      <c r="AS6" s="630"/>
      <c r="AT6" s="630"/>
      <c r="AU6" s="630"/>
      <c r="AV6" s="630"/>
      <c r="AW6" s="630"/>
      <c r="AX6" s="630"/>
      <c r="AY6" s="630"/>
      <c r="AZ6" s="630"/>
      <c r="BA6" s="630"/>
      <c r="BB6" s="630"/>
      <c r="BC6" s="647"/>
      <c r="BD6" s="646"/>
      <c r="BE6" s="648"/>
      <c r="BF6" s="648"/>
      <c r="BG6" s="648"/>
      <c r="BH6" s="648"/>
      <c r="BI6" s="649"/>
      <c r="BJ6" s="646"/>
      <c r="BK6" s="630"/>
      <c r="BL6" s="630"/>
      <c r="BM6" s="630"/>
      <c r="BN6" s="630"/>
      <c r="BO6" s="647"/>
      <c r="BP6" s="637"/>
      <c r="BQ6" s="646" t="s">
        <v>28</v>
      </c>
      <c r="BR6" s="630"/>
      <c r="BS6" s="630"/>
      <c r="BT6" s="630"/>
      <c r="BU6" s="630"/>
      <c r="BV6" s="630"/>
      <c r="BW6" s="630"/>
      <c r="BX6" s="631"/>
      <c r="BY6" s="629" t="s">
        <v>29</v>
      </c>
      <c r="BZ6" s="630"/>
      <c r="CA6" s="630"/>
      <c r="CB6" s="630"/>
      <c r="CC6" s="630"/>
      <c r="CD6" s="630"/>
      <c r="CE6" s="630"/>
      <c r="CF6" s="631"/>
      <c r="CG6" s="629" t="s">
        <v>29</v>
      </c>
      <c r="CH6" s="630"/>
      <c r="CI6" s="630"/>
      <c r="CJ6" s="630"/>
      <c r="CK6" s="630"/>
      <c r="CL6" s="630"/>
      <c r="CM6" s="630"/>
      <c r="CN6" s="631"/>
      <c r="CO6" s="629" t="s">
        <v>29</v>
      </c>
      <c r="CP6" s="630"/>
      <c r="CQ6" s="630"/>
      <c r="CR6" s="630"/>
      <c r="CS6" s="630"/>
      <c r="CT6" s="630"/>
      <c r="CU6" s="630"/>
      <c r="CV6" s="647"/>
    </row>
    <row r="7" spans="1:100" s="167" customFormat="1" ht="12" customHeight="1" thickBot="1">
      <c r="A7" s="650"/>
      <c r="B7" s="634"/>
      <c r="C7" s="634"/>
      <c r="D7" s="634"/>
      <c r="E7" s="651"/>
      <c r="F7" s="650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4"/>
      <c r="AA7" s="634"/>
      <c r="AB7" s="634"/>
      <c r="AC7" s="634"/>
      <c r="AD7" s="634"/>
      <c r="AE7" s="634"/>
      <c r="AF7" s="634"/>
      <c r="AG7" s="634"/>
      <c r="AH7" s="634"/>
      <c r="AI7" s="634"/>
      <c r="AJ7" s="634"/>
      <c r="AK7" s="634"/>
      <c r="AL7" s="634"/>
      <c r="AM7" s="634"/>
      <c r="AN7" s="634"/>
      <c r="AO7" s="634"/>
      <c r="AP7" s="634"/>
      <c r="AQ7" s="634"/>
      <c r="AR7" s="634"/>
      <c r="AS7" s="634"/>
      <c r="AT7" s="634"/>
      <c r="AU7" s="634"/>
      <c r="AV7" s="634"/>
      <c r="AW7" s="634"/>
      <c r="AX7" s="634"/>
      <c r="AY7" s="634"/>
      <c r="AZ7" s="634"/>
      <c r="BA7" s="634"/>
      <c r="BB7" s="634"/>
      <c r="BC7" s="651"/>
      <c r="BD7" s="650"/>
      <c r="BE7" s="652"/>
      <c r="BF7" s="652"/>
      <c r="BG7" s="652"/>
      <c r="BH7" s="652"/>
      <c r="BI7" s="653"/>
      <c r="BJ7" s="650"/>
      <c r="BK7" s="634"/>
      <c r="BL7" s="634"/>
      <c r="BM7" s="634"/>
      <c r="BN7" s="634"/>
      <c r="BO7" s="651"/>
      <c r="BP7" s="638"/>
      <c r="BQ7" s="650" t="s">
        <v>387</v>
      </c>
      <c r="BR7" s="634"/>
      <c r="BS7" s="634"/>
      <c r="BT7" s="634"/>
      <c r="BU7" s="634"/>
      <c r="BV7" s="634"/>
      <c r="BW7" s="634"/>
      <c r="BX7" s="635"/>
      <c r="BY7" s="633" t="s">
        <v>388</v>
      </c>
      <c r="BZ7" s="634"/>
      <c r="CA7" s="634"/>
      <c r="CB7" s="634"/>
      <c r="CC7" s="634"/>
      <c r="CD7" s="634"/>
      <c r="CE7" s="634"/>
      <c r="CF7" s="635"/>
      <c r="CG7" s="633" t="s">
        <v>388</v>
      </c>
      <c r="CH7" s="634"/>
      <c r="CI7" s="634"/>
      <c r="CJ7" s="634"/>
      <c r="CK7" s="634"/>
      <c r="CL7" s="634"/>
      <c r="CM7" s="634"/>
      <c r="CN7" s="635"/>
      <c r="CO7" s="633" t="s">
        <v>31</v>
      </c>
      <c r="CP7" s="634"/>
      <c r="CQ7" s="634"/>
      <c r="CR7" s="634"/>
      <c r="CS7" s="634"/>
      <c r="CT7" s="634"/>
      <c r="CU7" s="634"/>
      <c r="CV7" s="651"/>
    </row>
    <row r="8" spans="1:100" s="167" customFormat="1" ht="12" customHeight="1" thickBot="1">
      <c r="A8" s="654">
        <v>1</v>
      </c>
      <c r="B8" s="655"/>
      <c r="C8" s="655"/>
      <c r="D8" s="655"/>
      <c r="E8" s="655"/>
      <c r="F8" s="656">
        <v>2</v>
      </c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657"/>
      <c r="AJ8" s="657"/>
      <c r="AK8" s="657"/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657"/>
      <c r="AW8" s="657"/>
      <c r="AX8" s="657"/>
      <c r="AY8" s="657"/>
      <c r="AZ8" s="657"/>
      <c r="BA8" s="657"/>
      <c r="BB8" s="657"/>
      <c r="BC8" s="658"/>
      <c r="BD8" s="659">
        <v>3</v>
      </c>
      <c r="BE8" s="660"/>
      <c r="BF8" s="660"/>
      <c r="BG8" s="660"/>
      <c r="BH8" s="660"/>
      <c r="BI8" s="660"/>
      <c r="BJ8" s="660">
        <v>4</v>
      </c>
      <c r="BK8" s="660"/>
      <c r="BL8" s="660"/>
      <c r="BM8" s="660"/>
      <c r="BN8" s="660"/>
      <c r="BO8" s="661"/>
      <c r="BP8" s="427" t="s">
        <v>490</v>
      </c>
      <c r="BQ8" s="662">
        <v>5</v>
      </c>
      <c r="BR8" s="660"/>
      <c r="BS8" s="660"/>
      <c r="BT8" s="660"/>
      <c r="BU8" s="660"/>
      <c r="BV8" s="660"/>
      <c r="BW8" s="660"/>
      <c r="BX8" s="660"/>
      <c r="BY8" s="660">
        <v>6</v>
      </c>
      <c r="BZ8" s="660"/>
      <c r="CA8" s="660"/>
      <c r="CB8" s="660"/>
      <c r="CC8" s="660"/>
      <c r="CD8" s="660"/>
      <c r="CE8" s="660"/>
      <c r="CF8" s="660"/>
      <c r="CG8" s="660">
        <v>7</v>
      </c>
      <c r="CH8" s="660"/>
      <c r="CI8" s="660"/>
      <c r="CJ8" s="660"/>
      <c r="CK8" s="660"/>
      <c r="CL8" s="660"/>
      <c r="CM8" s="660"/>
      <c r="CN8" s="660"/>
      <c r="CO8" s="660">
        <v>8</v>
      </c>
      <c r="CP8" s="660"/>
      <c r="CQ8" s="660"/>
      <c r="CR8" s="660"/>
      <c r="CS8" s="660"/>
      <c r="CT8" s="660"/>
      <c r="CU8" s="660"/>
      <c r="CV8" s="663"/>
    </row>
    <row r="9" spans="1:100" ht="15" customHeight="1">
      <c r="A9" s="664" t="s">
        <v>34</v>
      </c>
      <c r="B9" s="665"/>
      <c r="C9" s="665"/>
      <c r="D9" s="665"/>
      <c r="E9" s="666"/>
      <c r="F9" s="667" t="s">
        <v>510</v>
      </c>
      <c r="G9" s="667"/>
      <c r="H9" s="667"/>
      <c r="I9" s="667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7"/>
      <c r="AA9" s="667"/>
      <c r="AB9" s="667"/>
      <c r="AC9" s="667"/>
      <c r="AD9" s="667"/>
      <c r="AE9" s="667"/>
      <c r="AF9" s="667"/>
      <c r="AG9" s="667"/>
      <c r="AH9" s="667"/>
      <c r="AI9" s="667"/>
      <c r="AJ9" s="667"/>
      <c r="AK9" s="667"/>
      <c r="AL9" s="667"/>
      <c r="AM9" s="667"/>
      <c r="AN9" s="667"/>
      <c r="AO9" s="667"/>
      <c r="AP9" s="667"/>
      <c r="AQ9" s="667"/>
      <c r="AR9" s="667"/>
      <c r="AS9" s="667"/>
      <c r="AT9" s="667"/>
      <c r="AU9" s="667"/>
      <c r="AV9" s="667"/>
      <c r="AW9" s="667"/>
      <c r="AX9" s="667"/>
      <c r="AY9" s="667"/>
      <c r="AZ9" s="667"/>
      <c r="BA9" s="667"/>
      <c r="BB9" s="667"/>
      <c r="BC9" s="667"/>
      <c r="BD9" s="668" t="s">
        <v>389</v>
      </c>
      <c r="BE9" s="669"/>
      <c r="BF9" s="669"/>
      <c r="BG9" s="669"/>
      <c r="BH9" s="669"/>
      <c r="BI9" s="669"/>
      <c r="BJ9" s="670" t="s">
        <v>33</v>
      </c>
      <c r="BK9" s="670"/>
      <c r="BL9" s="670"/>
      <c r="BM9" s="670"/>
      <c r="BN9" s="670"/>
      <c r="BO9" s="670"/>
      <c r="BP9" s="429"/>
      <c r="BQ9" s="671">
        <f>BQ10+BQ19+BQ22+BQ30</f>
        <v>5556868.67</v>
      </c>
      <c r="BR9" s="671"/>
      <c r="BS9" s="671"/>
      <c r="BT9" s="671"/>
      <c r="BU9" s="671"/>
      <c r="BV9" s="671"/>
      <c r="BW9" s="671"/>
      <c r="BX9" s="671"/>
      <c r="BY9" s="671">
        <f>BY10+BY19+BY22+BY30</f>
        <v>4052200</v>
      </c>
      <c r="BZ9" s="671"/>
      <c r="CA9" s="671"/>
      <c r="CB9" s="671"/>
      <c r="CC9" s="671"/>
      <c r="CD9" s="671"/>
      <c r="CE9" s="671"/>
      <c r="CF9" s="671"/>
      <c r="CG9" s="671">
        <f>CG10+CG19+CG22+CG30</f>
        <v>4193500</v>
      </c>
      <c r="CH9" s="671"/>
      <c r="CI9" s="671"/>
      <c r="CJ9" s="671"/>
      <c r="CK9" s="671"/>
      <c r="CL9" s="671"/>
      <c r="CM9" s="671"/>
      <c r="CN9" s="671"/>
      <c r="CO9" s="672"/>
      <c r="CP9" s="672"/>
      <c r="CQ9" s="672"/>
      <c r="CR9" s="672"/>
      <c r="CS9" s="672"/>
      <c r="CT9" s="672"/>
      <c r="CU9" s="672"/>
      <c r="CV9" s="673"/>
    </row>
    <row r="10" spans="1:100" ht="12.75">
      <c r="A10" s="674" t="s">
        <v>390</v>
      </c>
      <c r="B10" s="606"/>
      <c r="C10" s="606"/>
      <c r="D10" s="606"/>
      <c r="E10" s="607"/>
      <c r="F10" s="675" t="s">
        <v>1</v>
      </c>
      <c r="G10" s="676"/>
      <c r="H10" s="676"/>
      <c r="I10" s="676"/>
      <c r="J10" s="676"/>
      <c r="K10" s="676"/>
      <c r="L10" s="676"/>
      <c r="M10" s="676"/>
      <c r="N10" s="676"/>
      <c r="O10" s="676"/>
      <c r="P10" s="676"/>
      <c r="Q10" s="676"/>
      <c r="R10" s="676"/>
      <c r="S10" s="676"/>
      <c r="T10" s="676"/>
      <c r="U10" s="676"/>
      <c r="V10" s="676"/>
      <c r="W10" s="676"/>
      <c r="X10" s="676"/>
      <c r="Y10" s="676"/>
      <c r="Z10" s="676"/>
      <c r="AA10" s="676"/>
      <c r="AB10" s="676"/>
      <c r="AC10" s="676"/>
      <c r="AD10" s="676"/>
      <c r="AE10" s="676"/>
      <c r="AF10" s="676"/>
      <c r="AG10" s="676"/>
      <c r="AH10" s="676"/>
      <c r="AI10" s="676"/>
      <c r="AJ10" s="676"/>
      <c r="AK10" s="676"/>
      <c r="AL10" s="676"/>
      <c r="AM10" s="676"/>
      <c r="AN10" s="676"/>
      <c r="AO10" s="676"/>
      <c r="AP10" s="676"/>
      <c r="AQ10" s="676"/>
      <c r="AR10" s="676"/>
      <c r="AS10" s="676"/>
      <c r="AT10" s="676"/>
      <c r="AU10" s="676"/>
      <c r="AV10" s="676"/>
      <c r="AW10" s="676"/>
      <c r="AX10" s="676"/>
      <c r="AY10" s="676"/>
      <c r="AZ10" s="676"/>
      <c r="BA10" s="676"/>
      <c r="BB10" s="676"/>
      <c r="BC10" s="677"/>
      <c r="BD10" s="622" t="s">
        <v>391</v>
      </c>
      <c r="BE10" s="623"/>
      <c r="BF10" s="623"/>
      <c r="BG10" s="623"/>
      <c r="BH10" s="623"/>
      <c r="BI10" s="624"/>
      <c r="BJ10" s="678" t="s">
        <v>33</v>
      </c>
      <c r="BK10" s="623"/>
      <c r="BL10" s="623"/>
      <c r="BM10" s="623"/>
      <c r="BN10" s="623"/>
      <c r="BO10" s="624"/>
      <c r="BP10" s="609"/>
      <c r="BQ10" s="681"/>
      <c r="BR10" s="682"/>
      <c r="BS10" s="682"/>
      <c r="BT10" s="682"/>
      <c r="BU10" s="682"/>
      <c r="BV10" s="682"/>
      <c r="BW10" s="682"/>
      <c r="BX10" s="683"/>
      <c r="BY10" s="681"/>
      <c r="BZ10" s="682"/>
      <c r="CA10" s="682"/>
      <c r="CB10" s="682"/>
      <c r="CC10" s="682"/>
      <c r="CD10" s="682"/>
      <c r="CE10" s="682"/>
      <c r="CF10" s="683"/>
      <c r="CG10" s="681"/>
      <c r="CH10" s="682"/>
      <c r="CI10" s="682"/>
      <c r="CJ10" s="682"/>
      <c r="CK10" s="682"/>
      <c r="CL10" s="682"/>
      <c r="CM10" s="682"/>
      <c r="CN10" s="683"/>
      <c r="CO10" s="681"/>
      <c r="CP10" s="682"/>
      <c r="CQ10" s="682"/>
      <c r="CR10" s="682"/>
      <c r="CS10" s="682"/>
      <c r="CT10" s="682"/>
      <c r="CU10" s="682"/>
      <c r="CV10" s="690"/>
    </row>
    <row r="11" spans="1:100" ht="12.75">
      <c r="A11" s="674"/>
      <c r="B11" s="606"/>
      <c r="C11" s="606"/>
      <c r="D11" s="606"/>
      <c r="E11" s="607"/>
      <c r="F11" s="694" t="s">
        <v>392</v>
      </c>
      <c r="G11" s="695"/>
      <c r="H11" s="695"/>
      <c r="I11" s="695"/>
      <c r="J11" s="695"/>
      <c r="K11" s="695"/>
      <c r="L11" s="695"/>
      <c r="M11" s="695"/>
      <c r="N11" s="695"/>
      <c r="O11" s="695"/>
      <c r="P11" s="695"/>
      <c r="Q11" s="695"/>
      <c r="R11" s="695"/>
      <c r="S11" s="695"/>
      <c r="T11" s="695"/>
      <c r="U11" s="695"/>
      <c r="V11" s="695"/>
      <c r="W11" s="695"/>
      <c r="X11" s="695"/>
      <c r="Y11" s="695"/>
      <c r="Z11" s="695"/>
      <c r="AA11" s="695"/>
      <c r="AB11" s="695"/>
      <c r="AC11" s="695"/>
      <c r="AD11" s="695"/>
      <c r="AE11" s="695"/>
      <c r="AF11" s="695"/>
      <c r="AG11" s="695"/>
      <c r="AH11" s="695"/>
      <c r="AI11" s="695"/>
      <c r="AJ11" s="695"/>
      <c r="AK11" s="695"/>
      <c r="AL11" s="695"/>
      <c r="AM11" s="695"/>
      <c r="AN11" s="695"/>
      <c r="AO11" s="695"/>
      <c r="AP11" s="695"/>
      <c r="AQ11" s="695"/>
      <c r="AR11" s="695"/>
      <c r="AS11" s="695"/>
      <c r="AT11" s="695"/>
      <c r="AU11" s="695"/>
      <c r="AV11" s="695"/>
      <c r="AW11" s="695"/>
      <c r="AX11" s="695"/>
      <c r="AY11" s="695"/>
      <c r="AZ11" s="695"/>
      <c r="BA11" s="695"/>
      <c r="BB11" s="695"/>
      <c r="BC11" s="695"/>
      <c r="BD11" s="619"/>
      <c r="BE11" s="620"/>
      <c r="BF11" s="620"/>
      <c r="BG11" s="620"/>
      <c r="BH11" s="620"/>
      <c r="BI11" s="621"/>
      <c r="BJ11" s="679"/>
      <c r="BK11" s="620"/>
      <c r="BL11" s="620"/>
      <c r="BM11" s="620"/>
      <c r="BN11" s="620"/>
      <c r="BO11" s="621"/>
      <c r="BP11" s="610"/>
      <c r="BQ11" s="684"/>
      <c r="BR11" s="685"/>
      <c r="BS11" s="685"/>
      <c r="BT11" s="685"/>
      <c r="BU11" s="685"/>
      <c r="BV11" s="685"/>
      <c r="BW11" s="685"/>
      <c r="BX11" s="686"/>
      <c r="BY11" s="684"/>
      <c r="BZ11" s="685"/>
      <c r="CA11" s="685"/>
      <c r="CB11" s="685"/>
      <c r="CC11" s="685"/>
      <c r="CD11" s="685"/>
      <c r="CE11" s="685"/>
      <c r="CF11" s="686"/>
      <c r="CG11" s="684"/>
      <c r="CH11" s="685"/>
      <c r="CI11" s="685"/>
      <c r="CJ11" s="685"/>
      <c r="CK11" s="685"/>
      <c r="CL11" s="685"/>
      <c r="CM11" s="685"/>
      <c r="CN11" s="686"/>
      <c r="CO11" s="684"/>
      <c r="CP11" s="685"/>
      <c r="CQ11" s="685"/>
      <c r="CR11" s="685"/>
      <c r="CS11" s="685"/>
      <c r="CT11" s="685"/>
      <c r="CU11" s="685"/>
      <c r="CV11" s="691"/>
    </row>
    <row r="12" spans="1:100" ht="12.75">
      <c r="A12" s="674"/>
      <c r="B12" s="606"/>
      <c r="C12" s="606"/>
      <c r="D12" s="606"/>
      <c r="E12" s="607"/>
      <c r="F12" s="694" t="s">
        <v>393</v>
      </c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695"/>
      <c r="AB12" s="695"/>
      <c r="AC12" s="695"/>
      <c r="AD12" s="695"/>
      <c r="AE12" s="695"/>
      <c r="AF12" s="695"/>
      <c r="AG12" s="695"/>
      <c r="AH12" s="695"/>
      <c r="AI12" s="695"/>
      <c r="AJ12" s="695"/>
      <c r="AK12" s="695"/>
      <c r="AL12" s="695"/>
      <c r="AM12" s="695"/>
      <c r="AN12" s="695"/>
      <c r="AO12" s="695"/>
      <c r="AP12" s="695"/>
      <c r="AQ12" s="695"/>
      <c r="AR12" s="695"/>
      <c r="AS12" s="695"/>
      <c r="AT12" s="695"/>
      <c r="AU12" s="695"/>
      <c r="AV12" s="695"/>
      <c r="AW12" s="695"/>
      <c r="AX12" s="695"/>
      <c r="AY12" s="695"/>
      <c r="AZ12" s="695"/>
      <c r="BA12" s="695"/>
      <c r="BB12" s="695"/>
      <c r="BC12" s="695"/>
      <c r="BD12" s="619"/>
      <c r="BE12" s="620"/>
      <c r="BF12" s="620"/>
      <c r="BG12" s="620"/>
      <c r="BH12" s="620"/>
      <c r="BI12" s="621"/>
      <c r="BJ12" s="679"/>
      <c r="BK12" s="620"/>
      <c r="BL12" s="620"/>
      <c r="BM12" s="620"/>
      <c r="BN12" s="620"/>
      <c r="BO12" s="621"/>
      <c r="BP12" s="610"/>
      <c r="BQ12" s="684"/>
      <c r="BR12" s="685"/>
      <c r="BS12" s="685"/>
      <c r="BT12" s="685"/>
      <c r="BU12" s="685"/>
      <c r="BV12" s="685"/>
      <c r="BW12" s="685"/>
      <c r="BX12" s="686"/>
      <c r="BY12" s="684"/>
      <c r="BZ12" s="685"/>
      <c r="CA12" s="685"/>
      <c r="CB12" s="685"/>
      <c r="CC12" s="685"/>
      <c r="CD12" s="685"/>
      <c r="CE12" s="685"/>
      <c r="CF12" s="686"/>
      <c r="CG12" s="684"/>
      <c r="CH12" s="685"/>
      <c r="CI12" s="685"/>
      <c r="CJ12" s="685"/>
      <c r="CK12" s="685"/>
      <c r="CL12" s="685"/>
      <c r="CM12" s="685"/>
      <c r="CN12" s="686"/>
      <c r="CO12" s="684"/>
      <c r="CP12" s="685"/>
      <c r="CQ12" s="685"/>
      <c r="CR12" s="685"/>
      <c r="CS12" s="685"/>
      <c r="CT12" s="685"/>
      <c r="CU12" s="685"/>
      <c r="CV12" s="691"/>
    </row>
    <row r="13" spans="1:100" ht="12.75">
      <c r="A13" s="674"/>
      <c r="B13" s="606"/>
      <c r="C13" s="606"/>
      <c r="D13" s="606"/>
      <c r="E13" s="607"/>
      <c r="F13" s="694" t="s">
        <v>394</v>
      </c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5"/>
      <c r="AB13" s="695"/>
      <c r="AC13" s="695"/>
      <c r="AD13" s="695"/>
      <c r="AE13" s="695"/>
      <c r="AF13" s="695"/>
      <c r="AG13" s="695"/>
      <c r="AH13" s="695"/>
      <c r="AI13" s="695"/>
      <c r="AJ13" s="695"/>
      <c r="AK13" s="695"/>
      <c r="AL13" s="695"/>
      <c r="AM13" s="695"/>
      <c r="AN13" s="695"/>
      <c r="AO13" s="695"/>
      <c r="AP13" s="695"/>
      <c r="AQ13" s="695"/>
      <c r="AR13" s="695"/>
      <c r="AS13" s="695"/>
      <c r="AT13" s="695"/>
      <c r="AU13" s="695"/>
      <c r="AV13" s="695"/>
      <c r="AW13" s="695"/>
      <c r="AX13" s="695"/>
      <c r="AY13" s="695"/>
      <c r="AZ13" s="695"/>
      <c r="BA13" s="695"/>
      <c r="BB13" s="695"/>
      <c r="BC13" s="695"/>
      <c r="BD13" s="619"/>
      <c r="BE13" s="620"/>
      <c r="BF13" s="620"/>
      <c r="BG13" s="620"/>
      <c r="BH13" s="620"/>
      <c r="BI13" s="621"/>
      <c r="BJ13" s="679"/>
      <c r="BK13" s="620"/>
      <c r="BL13" s="620"/>
      <c r="BM13" s="620"/>
      <c r="BN13" s="620"/>
      <c r="BO13" s="621"/>
      <c r="BP13" s="610"/>
      <c r="BQ13" s="684"/>
      <c r="BR13" s="685"/>
      <c r="BS13" s="685"/>
      <c r="BT13" s="685"/>
      <c r="BU13" s="685"/>
      <c r="BV13" s="685"/>
      <c r="BW13" s="685"/>
      <c r="BX13" s="686"/>
      <c r="BY13" s="684"/>
      <c r="BZ13" s="685"/>
      <c r="CA13" s="685"/>
      <c r="CB13" s="685"/>
      <c r="CC13" s="685"/>
      <c r="CD13" s="685"/>
      <c r="CE13" s="685"/>
      <c r="CF13" s="686"/>
      <c r="CG13" s="684"/>
      <c r="CH13" s="685"/>
      <c r="CI13" s="685"/>
      <c r="CJ13" s="685"/>
      <c r="CK13" s="685"/>
      <c r="CL13" s="685"/>
      <c r="CM13" s="685"/>
      <c r="CN13" s="686"/>
      <c r="CO13" s="684"/>
      <c r="CP13" s="685"/>
      <c r="CQ13" s="685"/>
      <c r="CR13" s="685"/>
      <c r="CS13" s="685"/>
      <c r="CT13" s="685"/>
      <c r="CU13" s="685"/>
      <c r="CV13" s="691"/>
    </row>
    <row r="14" spans="1:100" ht="12.75">
      <c r="A14" s="674"/>
      <c r="B14" s="606"/>
      <c r="C14" s="606"/>
      <c r="D14" s="606"/>
      <c r="E14" s="607"/>
      <c r="F14" s="694" t="s">
        <v>395</v>
      </c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695"/>
      <c r="AL14" s="695"/>
      <c r="AM14" s="695"/>
      <c r="AN14" s="695"/>
      <c r="AO14" s="695"/>
      <c r="AP14" s="695"/>
      <c r="AQ14" s="695"/>
      <c r="AR14" s="695"/>
      <c r="AS14" s="695"/>
      <c r="AT14" s="695"/>
      <c r="AU14" s="695"/>
      <c r="AV14" s="695"/>
      <c r="AW14" s="695"/>
      <c r="AX14" s="695"/>
      <c r="AY14" s="695"/>
      <c r="AZ14" s="695"/>
      <c r="BA14" s="695"/>
      <c r="BB14" s="695"/>
      <c r="BC14" s="695"/>
      <c r="BD14" s="619"/>
      <c r="BE14" s="620"/>
      <c r="BF14" s="620"/>
      <c r="BG14" s="620"/>
      <c r="BH14" s="620"/>
      <c r="BI14" s="621"/>
      <c r="BJ14" s="679"/>
      <c r="BK14" s="620"/>
      <c r="BL14" s="620"/>
      <c r="BM14" s="620"/>
      <c r="BN14" s="620"/>
      <c r="BO14" s="621"/>
      <c r="BP14" s="610"/>
      <c r="BQ14" s="684"/>
      <c r="BR14" s="685"/>
      <c r="BS14" s="685"/>
      <c r="BT14" s="685"/>
      <c r="BU14" s="685"/>
      <c r="BV14" s="685"/>
      <c r="BW14" s="685"/>
      <c r="BX14" s="686"/>
      <c r="BY14" s="684"/>
      <c r="BZ14" s="685"/>
      <c r="CA14" s="685"/>
      <c r="CB14" s="685"/>
      <c r="CC14" s="685"/>
      <c r="CD14" s="685"/>
      <c r="CE14" s="685"/>
      <c r="CF14" s="686"/>
      <c r="CG14" s="684"/>
      <c r="CH14" s="685"/>
      <c r="CI14" s="685"/>
      <c r="CJ14" s="685"/>
      <c r="CK14" s="685"/>
      <c r="CL14" s="685"/>
      <c r="CM14" s="685"/>
      <c r="CN14" s="686"/>
      <c r="CO14" s="684"/>
      <c r="CP14" s="685"/>
      <c r="CQ14" s="685"/>
      <c r="CR14" s="685"/>
      <c r="CS14" s="685"/>
      <c r="CT14" s="685"/>
      <c r="CU14" s="685"/>
      <c r="CV14" s="691"/>
    </row>
    <row r="15" spans="1:100" ht="12.75">
      <c r="A15" s="674"/>
      <c r="B15" s="606"/>
      <c r="C15" s="606"/>
      <c r="D15" s="606"/>
      <c r="E15" s="607"/>
      <c r="F15" s="694" t="s">
        <v>396</v>
      </c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5"/>
      <c r="AD15" s="695"/>
      <c r="AE15" s="695"/>
      <c r="AF15" s="695"/>
      <c r="AG15" s="695"/>
      <c r="AH15" s="695"/>
      <c r="AI15" s="695"/>
      <c r="AJ15" s="695"/>
      <c r="AK15" s="695"/>
      <c r="AL15" s="695"/>
      <c r="AM15" s="695"/>
      <c r="AN15" s="695"/>
      <c r="AO15" s="695"/>
      <c r="AP15" s="695"/>
      <c r="AQ15" s="695"/>
      <c r="AR15" s="695"/>
      <c r="AS15" s="695"/>
      <c r="AT15" s="695"/>
      <c r="AU15" s="695"/>
      <c r="AV15" s="695"/>
      <c r="AW15" s="695"/>
      <c r="AX15" s="695"/>
      <c r="AY15" s="695"/>
      <c r="AZ15" s="695"/>
      <c r="BA15" s="695"/>
      <c r="BB15" s="695"/>
      <c r="BC15" s="695"/>
      <c r="BD15" s="619"/>
      <c r="BE15" s="620"/>
      <c r="BF15" s="620"/>
      <c r="BG15" s="620"/>
      <c r="BH15" s="620"/>
      <c r="BI15" s="621"/>
      <c r="BJ15" s="679"/>
      <c r="BK15" s="620"/>
      <c r="BL15" s="620"/>
      <c r="BM15" s="620"/>
      <c r="BN15" s="620"/>
      <c r="BO15" s="621"/>
      <c r="BP15" s="610"/>
      <c r="BQ15" s="684"/>
      <c r="BR15" s="685"/>
      <c r="BS15" s="685"/>
      <c r="BT15" s="685"/>
      <c r="BU15" s="685"/>
      <c r="BV15" s="685"/>
      <c r="BW15" s="685"/>
      <c r="BX15" s="686"/>
      <c r="BY15" s="684"/>
      <c r="BZ15" s="685"/>
      <c r="CA15" s="685"/>
      <c r="CB15" s="685"/>
      <c r="CC15" s="685"/>
      <c r="CD15" s="685"/>
      <c r="CE15" s="685"/>
      <c r="CF15" s="686"/>
      <c r="CG15" s="684"/>
      <c r="CH15" s="685"/>
      <c r="CI15" s="685"/>
      <c r="CJ15" s="685"/>
      <c r="CK15" s="685"/>
      <c r="CL15" s="685"/>
      <c r="CM15" s="685"/>
      <c r="CN15" s="686"/>
      <c r="CO15" s="684"/>
      <c r="CP15" s="685"/>
      <c r="CQ15" s="685"/>
      <c r="CR15" s="685"/>
      <c r="CS15" s="685"/>
      <c r="CT15" s="685"/>
      <c r="CU15" s="685"/>
      <c r="CV15" s="691"/>
    </row>
    <row r="16" spans="1:100" ht="12.75">
      <c r="A16" s="674"/>
      <c r="B16" s="606"/>
      <c r="C16" s="606"/>
      <c r="D16" s="606"/>
      <c r="E16" s="607"/>
      <c r="F16" s="694" t="s">
        <v>397</v>
      </c>
      <c r="G16" s="695"/>
      <c r="H16" s="695"/>
      <c r="I16" s="695"/>
      <c r="J16" s="695"/>
      <c r="K16" s="695"/>
      <c r="L16" s="695"/>
      <c r="M16" s="695"/>
      <c r="N16" s="695"/>
      <c r="O16" s="695"/>
      <c r="P16" s="695"/>
      <c r="Q16" s="695"/>
      <c r="R16" s="695"/>
      <c r="S16" s="695"/>
      <c r="T16" s="695"/>
      <c r="U16" s="695"/>
      <c r="V16" s="695"/>
      <c r="W16" s="695"/>
      <c r="X16" s="695"/>
      <c r="Y16" s="695"/>
      <c r="Z16" s="695"/>
      <c r="AA16" s="695"/>
      <c r="AB16" s="695"/>
      <c r="AC16" s="695"/>
      <c r="AD16" s="695"/>
      <c r="AE16" s="695"/>
      <c r="AF16" s="695"/>
      <c r="AG16" s="695"/>
      <c r="AH16" s="695"/>
      <c r="AI16" s="695"/>
      <c r="AJ16" s="695"/>
      <c r="AK16" s="695"/>
      <c r="AL16" s="695"/>
      <c r="AM16" s="695"/>
      <c r="AN16" s="695"/>
      <c r="AO16" s="695"/>
      <c r="AP16" s="695"/>
      <c r="AQ16" s="695"/>
      <c r="AR16" s="695"/>
      <c r="AS16" s="695"/>
      <c r="AT16" s="695"/>
      <c r="AU16" s="695"/>
      <c r="AV16" s="695"/>
      <c r="AW16" s="695"/>
      <c r="AX16" s="695"/>
      <c r="AY16" s="695"/>
      <c r="AZ16" s="695"/>
      <c r="BA16" s="695"/>
      <c r="BB16" s="695"/>
      <c r="BC16" s="695"/>
      <c r="BD16" s="619"/>
      <c r="BE16" s="620"/>
      <c r="BF16" s="620"/>
      <c r="BG16" s="620"/>
      <c r="BH16" s="620"/>
      <c r="BI16" s="621"/>
      <c r="BJ16" s="679"/>
      <c r="BK16" s="620"/>
      <c r="BL16" s="620"/>
      <c r="BM16" s="620"/>
      <c r="BN16" s="620"/>
      <c r="BO16" s="621"/>
      <c r="BP16" s="610"/>
      <c r="BQ16" s="684"/>
      <c r="BR16" s="685"/>
      <c r="BS16" s="685"/>
      <c r="BT16" s="685"/>
      <c r="BU16" s="685"/>
      <c r="BV16" s="685"/>
      <c r="BW16" s="685"/>
      <c r="BX16" s="686"/>
      <c r="BY16" s="684"/>
      <c r="BZ16" s="685"/>
      <c r="CA16" s="685"/>
      <c r="CB16" s="685"/>
      <c r="CC16" s="685"/>
      <c r="CD16" s="685"/>
      <c r="CE16" s="685"/>
      <c r="CF16" s="686"/>
      <c r="CG16" s="684"/>
      <c r="CH16" s="685"/>
      <c r="CI16" s="685"/>
      <c r="CJ16" s="685"/>
      <c r="CK16" s="685"/>
      <c r="CL16" s="685"/>
      <c r="CM16" s="685"/>
      <c r="CN16" s="686"/>
      <c r="CO16" s="684"/>
      <c r="CP16" s="685"/>
      <c r="CQ16" s="685"/>
      <c r="CR16" s="685"/>
      <c r="CS16" s="685"/>
      <c r="CT16" s="685"/>
      <c r="CU16" s="685"/>
      <c r="CV16" s="691"/>
    </row>
    <row r="17" spans="1:100" ht="12.75">
      <c r="A17" s="674"/>
      <c r="B17" s="606"/>
      <c r="C17" s="606"/>
      <c r="D17" s="606"/>
      <c r="E17" s="607"/>
      <c r="F17" s="694" t="s">
        <v>398</v>
      </c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695"/>
      <c r="AA17" s="695"/>
      <c r="AB17" s="695"/>
      <c r="AC17" s="695"/>
      <c r="AD17" s="695"/>
      <c r="AE17" s="695"/>
      <c r="AF17" s="695"/>
      <c r="AG17" s="695"/>
      <c r="AH17" s="695"/>
      <c r="AI17" s="695"/>
      <c r="AJ17" s="695"/>
      <c r="AK17" s="695"/>
      <c r="AL17" s="695"/>
      <c r="AM17" s="695"/>
      <c r="AN17" s="695"/>
      <c r="AO17" s="695"/>
      <c r="AP17" s="695"/>
      <c r="AQ17" s="695"/>
      <c r="AR17" s="695"/>
      <c r="AS17" s="695"/>
      <c r="AT17" s="695"/>
      <c r="AU17" s="695"/>
      <c r="AV17" s="695"/>
      <c r="AW17" s="695"/>
      <c r="AX17" s="695"/>
      <c r="AY17" s="695"/>
      <c r="AZ17" s="695"/>
      <c r="BA17" s="695"/>
      <c r="BB17" s="695"/>
      <c r="BC17" s="695"/>
      <c r="BD17" s="619"/>
      <c r="BE17" s="620"/>
      <c r="BF17" s="620"/>
      <c r="BG17" s="620"/>
      <c r="BH17" s="620"/>
      <c r="BI17" s="621"/>
      <c r="BJ17" s="679"/>
      <c r="BK17" s="620"/>
      <c r="BL17" s="620"/>
      <c r="BM17" s="620"/>
      <c r="BN17" s="620"/>
      <c r="BO17" s="621"/>
      <c r="BP17" s="610"/>
      <c r="BQ17" s="684"/>
      <c r="BR17" s="685"/>
      <c r="BS17" s="685"/>
      <c r="BT17" s="685"/>
      <c r="BU17" s="685"/>
      <c r="BV17" s="685"/>
      <c r="BW17" s="685"/>
      <c r="BX17" s="686"/>
      <c r="BY17" s="684"/>
      <c r="BZ17" s="685"/>
      <c r="CA17" s="685"/>
      <c r="CB17" s="685"/>
      <c r="CC17" s="685"/>
      <c r="CD17" s="685"/>
      <c r="CE17" s="685"/>
      <c r="CF17" s="686"/>
      <c r="CG17" s="684"/>
      <c r="CH17" s="685"/>
      <c r="CI17" s="685"/>
      <c r="CJ17" s="685"/>
      <c r="CK17" s="685"/>
      <c r="CL17" s="685"/>
      <c r="CM17" s="685"/>
      <c r="CN17" s="686"/>
      <c r="CO17" s="684"/>
      <c r="CP17" s="685"/>
      <c r="CQ17" s="685"/>
      <c r="CR17" s="685"/>
      <c r="CS17" s="685"/>
      <c r="CT17" s="685"/>
      <c r="CU17" s="685"/>
      <c r="CV17" s="691"/>
    </row>
    <row r="18" spans="1:100" ht="12.75" customHeight="1">
      <c r="A18" s="674"/>
      <c r="B18" s="606"/>
      <c r="C18" s="606"/>
      <c r="D18" s="606"/>
      <c r="E18" s="607"/>
      <c r="F18" s="696" t="s">
        <v>511</v>
      </c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6"/>
      <c r="AP18" s="696"/>
      <c r="AQ18" s="696"/>
      <c r="AR18" s="696"/>
      <c r="AS18" s="696"/>
      <c r="AT18" s="696"/>
      <c r="AU18" s="696"/>
      <c r="AV18" s="696"/>
      <c r="AW18" s="696"/>
      <c r="AX18" s="696"/>
      <c r="AY18" s="696"/>
      <c r="AZ18" s="696"/>
      <c r="BA18" s="696"/>
      <c r="BB18" s="696"/>
      <c r="BC18" s="696"/>
      <c r="BD18" s="602"/>
      <c r="BE18" s="603"/>
      <c r="BF18" s="603"/>
      <c r="BG18" s="603"/>
      <c r="BH18" s="603"/>
      <c r="BI18" s="604"/>
      <c r="BJ18" s="680"/>
      <c r="BK18" s="603"/>
      <c r="BL18" s="603"/>
      <c r="BM18" s="603"/>
      <c r="BN18" s="603"/>
      <c r="BO18" s="604"/>
      <c r="BP18" s="625"/>
      <c r="BQ18" s="687"/>
      <c r="BR18" s="688"/>
      <c r="BS18" s="688"/>
      <c r="BT18" s="688"/>
      <c r="BU18" s="688"/>
      <c r="BV18" s="688"/>
      <c r="BW18" s="688"/>
      <c r="BX18" s="689"/>
      <c r="BY18" s="687"/>
      <c r="BZ18" s="688"/>
      <c r="CA18" s="688"/>
      <c r="CB18" s="688"/>
      <c r="CC18" s="688"/>
      <c r="CD18" s="688"/>
      <c r="CE18" s="688"/>
      <c r="CF18" s="689"/>
      <c r="CG18" s="687"/>
      <c r="CH18" s="688"/>
      <c r="CI18" s="688"/>
      <c r="CJ18" s="688"/>
      <c r="CK18" s="688"/>
      <c r="CL18" s="688"/>
      <c r="CM18" s="688"/>
      <c r="CN18" s="689"/>
      <c r="CO18" s="687"/>
      <c r="CP18" s="688"/>
      <c r="CQ18" s="688"/>
      <c r="CR18" s="688"/>
      <c r="CS18" s="688"/>
      <c r="CT18" s="688"/>
      <c r="CU18" s="688"/>
      <c r="CV18" s="692"/>
    </row>
    <row r="19" spans="1:100" ht="12.75" customHeight="1">
      <c r="A19" s="674" t="s">
        <v>399</v>
      </c>
      <c r="B19" s="606"/>
      <c r="C19" s="606"/>
      <c r="D19" s="606"/>
      <c r="E19" s="607"/>
      <c r="F19" s="677" t="s">
        <v>400</v>
      </c>
      <c r="G19" s="693"/>
      <c r="H19" s="693"/>
      <c r="I19" s="693"/>
      <c r="J19" s="693"/>
      <c r="K19" s="693"/>
      <c r="L19" s="693"/>
      <c r="M19" s="693"/>
      <c r="N19" s="693"/>
      <c r="O19" s="693"/>
      <c r="P19" s="693"/>
      <c r="Q19" s="693"/>
      <c r="R19" s="693"/>
      <c r="S19" s="693"/>
      <c r="T19" s="693"/>
      <c r="U19" s="693"/>
      <c r="V19" s="693"/>
      <c r="W19" s="693"/>
      <c r="X19" s="693"/>
      <c r="Y19" s="693"/>
      <c r="Z19" s="693"/>
      <c r="AA19" s="693"/>
      <c r="AB19" s="693"/>
      <c r="AC19" s="693"/>
      <c r="AD19" s="693"/>
      <c r="AE19" s="693"/>
      <c r="AF19" s="693"/>
      <c r="AG19" s="693"/>
      <c r="AH19" s="693"/>
      <c r="AI19" s="693"/>
      <c r="AJ19" s="693"/>
      <c r="AK19" s="693"/>
      <c r="AL19" s="693"/>
      <c r="AM19" s="693"/>
      <c r="AN19" s="693"/>
      <c r="AO19" s="693"/>
      <c r="AP19" s="693"/>
      <c r="AQ19" s="693"/>
      <c r="AR19" s="693"/>
      <c r="AS19" s="693"/>
      <c r="AT19" s="693"/>
      <c r="AU19" s="693"/>
      <c r="AV19" s="693"/>
      <c r="AW19" s="693"/>
      <c r="AX19" s="693"/>
      <c r="AY19" s="693"/>
      <c r="AZ19" s="693"/>
      <c r="BA19" s="693"/>
      <c r="BB19" s="693"/>
      <c r="BC19" s="693"/>
      <c r="BD19" s="622" t="s">
        <v>401</v>
      </c>
      <c r="BE19" s="623"/>
      <c r="BF19" s="623"/>
      <c r="BG19" s="623"/>
      <c r="BH19" s="623"/>
      <c r="BI19" s="624"/>
      <c r="BJ19" s="678" t="s">
        <v>33</v>
      </c>
      <c r="BK19" s="623"/>
      <c r="BL19" s="623"/>
      <c r="BM19" s="623"/>
      <c r="BN19" s="623"/>
      <c r="BO19" s="624"/>
      <c r="BP19" s="609"/>
      <c r="BQ19" s="681"/>
      <c r="BR19" s="682"/>
      <c r="BS19" s="682"/>
      <c r="BT19" s="682"/>
      <c r="BU19" s="682"/>
      <c r="BV19" s="682"/>
      <c r="BW19" s="682"/>
      <c r="BX19" s="683"/>
      <c r="BY19" s="681"/>
      <c r="BZ19" s="682"/>
      <c r="CA19" s="682"/>
      <c r="CB19" s="682"/>
      <c r="CC19" s="682"/>
      <c r="CD19" s="682"/>
      <c r="CE19" s="682"/>
      <c r="CF19" s="683"/>
      <c r="CG19" s="681"/>
      <c r="CH19" s="682"/>
      <c r="CI19" s="682"/>
      <c r="CJ19" s="682"/>
      <c r="CK19" s="682"/>
      <c r="CL19" s="682"/>
      <c r="CM19" s="682"/>
      <c r="CN19" s="683"/>
      <c r="CO19" s="681"/>
      <c r="CP19" s="682"/>
      <c r="CQ19" s="682"/>
      <c r="CR19" s="682"/>
      <c r="CS19" s="682"/>
      <c r="CT19" s="682"/>
      <c r="CU19" s="682"/>
      <c r="CV19" s="690"/>
    </row>
    <row r="20" spans="1:100" ht="12.75" customHeight="1">
      <c r="A20" s="674"/>
      <c r="B20" s="606"/>
      <c r="C20" s="606"/>
      <c r="D20" s="606"/>
      <c r="E20" s="607"/>
      <c r="F20" s="694" t="s">
        <v>402</v>
      </c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695"/>
      <c r="AB20" s="695"/>
      <c r="AC20" s="695"/>
      <c r="AD20" s="695"/>
      <c r="AE20" s="695"/>
      <c r="AF20" s="695"/>
      <c r="AG20" s="695"/>
      <c r="AH20" s="695"/>
      <c r="AI20" s="695"/>
      <c r="AJ20" s="695"/>
      <c r="AK20" s="695"/>
      <c r="AL20" s="695"/>
      <c r="AM20" s="695"/>
      <c r="AN20" s="695"/>
      <c r="AO20" s="695"/>
      <c r="AP20" s="695"/>
      <c r="AQ20" s="695"/>
      <c r="AR20" s="695"/>
      <c r="AS20" s="695"/>
      <c r="AT20" s="695"/>
      <c r="AU20" s="695"/>
      <c r="AV20" s="695"/>
      <c r="AW20" s="695"/>
      <c r="AX20" s="695"/>
      <c r="AY20" s="695"/>
      <c r="AZ20" s="695"/>
      <c r="BA20" s="695"/>
      <c r="BB20" s="695"/>
      <c r="BC20" s="695"/>
      <c r="BD20" s="619"/>
      <c r="BE20" s="620"/>
      <c r="BF20" s="620"/>
      <c r="BG20" s="620"/>
      <c r="BH20" s="620"/>
      <c r="BI20" s="621"/>
      <c r="BJ20" s="679"/>
      <c r="BK20" s="620"/>
      <c r="BL20" s="620"/>
      <c r="BM20" s="620"/>
      <c r="BN20" s="620"/>
      <c r="BO20" s="621"/>
      <c r="BP20" s="610"/>
      <c r="BQ20" s="684"/>
      <c r="BR20" s="685"/>
      <c r="BS20" s="685"/>
      <c r="BT20" s="685"/>
      <c r="BU20" s="685"/>
      <c r="BV20" s="685"/>
      <c r="BW20" s="685"/>
      <c r="BX20" s="686"/>
      <c r="BY20" s="684"/>
      <c r="BZ20" s="685"/>
      <c r="CA20" s="685"/>
      <c r="CB20" s="685"/>
      <c r="CC20" s="685"/>
      <c r="CD20" s="685"/>
      <c r="CE20" s="685"/>
      <c r="CF20" s="686"/>
      <c r="CG20" s="684"/>
      <c r="CH20" s="685"/>
      <c r="CI20" s="685"/>
      <c r="CJ20" s="685"/>
      <c r="CK20" s="685"/>
      <c r="CL20" s="685"/>
      <c r="CM20" s="685"/>
      <c r="CN20" s="686"/>
      <c r="CO20" s="684"/>
      <c r="CP20" s="685"/>
      <c r="CQ20" s="685"/>
      <c r="CR20" s="685"/>
      <c r="CS20" s="685"/>
      <c r="CT20" s="685"/>
      <c r="CU20" s="685"/>
      <c r="CV20" s="691"/>
    </row>
    <row r="21" spans="1:100" ht="12.75" customHeight="1">
      <c r="A21" s="674"/>
      <c r="B21" s="606"/>
      <c r="C21" s="606"/>
      <c r="D21" s="606"/>
      <c r="E21" s="607"/>
      <c r="F21" s="696" t="s">
        <v>512</v>
      </c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6"/>
      <c r="AV21" s="696"/>
      <c r="AW21" s="696"/>
      <c r="AX21" s="696"/>
      <c r="AY21" s="696"/>
      <c r="AZ21" s="696"/>
      <c r="BA21" s="696"/>
      <c r="BB21" s="696"/>
      <c r="BC21" s="696"/>
      <c r="BD21" s="602"/>
      <c r="BE21" s="603"/>
      <c r="BF21" s="603"/>
      <c r="BG21" s="603"/>
      <c r="BH21" s="603"/>
      <c r="BI21" s="604"/>
      <c r="BJ21" s="680"/>
      <c r="BK21" s="603"/>
      <c r="BL21" s="603"/>
      <c r="BM21" s="603"/>
      <c r="BN21" s="603"/>
      <c r="BO21" s="604"/>
      <c r="BP21" s="625"/>
      <c r="BQ21" s="687"/>
      <c r="BR21" s="688"/>
      <c r="BS21" s="688"/>
      <c r="BT21" s="688"/>
      <c r="BU21" s="688"/>
      <c r="BV21" s="688"/>
      <c r="BW21" s="688"/>
      <c r="BX21" s="689"/>
      <c r="BY21" s="687"/>
      <c r="BZ21" s="688"/>
      <c r="CA21" s="688"/>
      <c r="CB21" s="688"/>
      <c r="CC21" s="688"/>
      <c r="CD21" s="688"/>
      <c r="CE21" s="688"/>
      <c r="CF21" s="689"/>
      <c r="CG21" s="687"/>
      <c r="CH21" s="688"/>
      <c r="CI21" s="688"/>
      <c r="CJ21" s="688"/>
      <c r="CK21" s="688"/>
      <c r="CL21" s="688"/>
      <c r="CM21" s="688"/>
      <c r="CN21" s="689"/>
      <c r="CO21" s="687"/>
      <c r="CP21" s="688"/>
      <c r="CQ21" s="688"/>
      <c r="CR21" s="688"/>
      <c r="CS21" s="688"/>
      <c r="CT21" s="688"/>
      <c r="CU21" s="688"/>
      <c r="CV21" s="692"/>
    </row>
    <row r="22" spans="1:100" ht="12.75" customHeight="1">
      <c r="A22" s="674" t="s">
        <v>403</v>
      </c>
      <c r="B22" s="606"/>
      <c r="C22" s="606"/>
      <c r="D22" s="606"/>
      <c r="E22" s="607"/>
      <c r="F22" s="677" t="s">
        <v>404</v>
      </c>
      <c r="G22" s="693"/>
      <c r="H22" s="693"/>
      <c r="I22" s="693"/>
      <c r="J22" s="693"/>
      <c r="K22" s="693"/>
      <c r="L22" s="693"/>
      <c r="M22" s="693"/>
      <c r="N22" s="693"/>
      <c r="O22" s="693"/>
      <c r="P22" s="693"/>
      <c r="Q22" s="693"/>
      <c r="R22" s="693"/>
      <c r="S22" s="693"/>
      <c r="T22" s="693"/>
      <c r="U22" s="693"/>
      <c r="V22" s="693"/>
      <c r="W22" s="693"/>
      <c r="X22" s="693"/>
      <c r="Y22" s="693"/>
      <c r="Z22" s="693"/>
      <c r="AA22" s="693"/>
      <c r="AB22" s="693"/>
      <c r="AC22" s="693"/>
      <c r="AD22" s="693"/>
      <c r="AE22" s="693"/>
      <c r="AF22" s="693"/>
      <c r="AG22" s="693"/>
      <c r="AH22" s="693"/>
      <c r="AI22" s="693"/>
      <c r="AJ22" s="693"/>
      <c r="AK22" s="693"/>
      <c r="AL22" s="693"/>
      <c r="AM22" s="693"/>
      <c r="AN22" s="693"/>
      <c r="AO22" s="693"/>
      <c r="AP22" s="693"/>
      <c r="AQ22" s="693"/>
      <c r="AR22" s="693"/>
      <c r="AS22" s="693"/>
      <c r="AT22" s="693"/>
      <c r="AU22" s="693"/>
      <c r="AV22" s="693"/>
      <c r="AW22" s="693"/>
      <c r="AX22" s="693"/>
      <c r="AY22" s="693"/>
      <c r="AZ22" s="693"/>
      <c r="BA22" s="693"/>
      <c r="BB22" s="693"/>
      <c r="BC22" s="693"/>
      <c r="BD22" s="622" t="s">
        <v>405</v>
      </c>
      <c r="BE22" s="623"/>
      <c r="BF22" s="623"/>
      <c r="BG22" s="623"/>
      <c r="BH22" s="623"/>
      <c r="BI22" s="624"/>
      <c r="BJ22" s="678" t="s">
        <v>33</v>
      </c>
      <c r="BK22" s="623"/>
      <c r="BL22" s="623"/>
      <c r="BM22" s="623"/>
      <c r="BN22" s="623"/>
      <c r="BO22" s="624"/>
      <c r="BP22" s="609"/>
      <c r="BQ22" s="681">
        <v>398033.18</v>
      </c>
      <c r="BR22" s="682"/>
      <c r="BS22" s="682"/>
      <c r="BT22" s="682"/>
      <c r="BU22" s="682"/>
      <c r="BV22" s="682"/>
      <c r="BW22" s="682"/>
      <c r="BX22" s="683"/>
      <c r="BY22" s="681"/>
      <c r="BZ22" s="682"/>
      <c r="CA22" s="682"/>
      <c r="CB22" s="682"/>
      <c r="CC22" s="682"/>
      <c r="CD22" s="682"/>
      <c r="CE22" s="682"/>
      <c r="CF22" s="683"/>
      <c r="CG22" s="681"/>
      <c r="CH22" s="682"/>
      <c r="CI22" s="682"/>
      <c r="CJ22" s="682"/>
      <c r="CK22" s="682"/>
      <c r="CL22" s="682"/>
      <c r="CM22" s="682"/>
      <c r="CN22" s="683"/>
      <c r="CO22" s="681"/>
      <c r="CP22" s="682"/>
      <c r="CQ22" s="682"/>
      <c r="CR22" s="682"/>
      <c r="CS22" s="682"/>
      <c r="CT22" s="682"/>
      <c r="CU22" s="682"/>
      <c r="CV22" s="690"/>
    </row>
    <row r="23" spans="1:100" ht="12.75" customHeight="1">
      <c r="A23" s="674"/>
      <c r="B23" s="606"/>
      <c r="C23" s="606"/>
      <c r="D23" s="606"/>
      <c r="E23" s="607"/>
      <c r="F23" s="696" t="s">
        <v>513</v>
      </c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6"/>
      <c r="AO23" s="696"/>
      <c r="AP23" s="696"/>
      <c r="AQ23" s="696"/>
      <c r="AR23" s="696"/>
      <c r="AS23" s="696"/>
      <c r="AT23" s="696"/>
      <c r="AU23" s="696"/>
      <c r="AV23" s="696"/>
      <c r="AW23" s="696"/>
      <c r="AX23" s="696"/>
      <c r="AY23" s="696"/>
      <c r="AZ23" s="696"/>
      <c r="BA23" s="696"/>
      <c r="BB23" s="696"/>
      <c r="BC23" s="696"/>
      <c r="BD23" s="602"/>
      <c r="BE23" s="603"/>
      <c r="BF23" s="603"/>
      <c r="BG23" s="603"/>
      <c r="BH23" s="603"/>
      <c r="BI23" s="604"/>
      <c r="BJ23" s="680"/>
      <c r="BK23" s="603"/>
      <c r="BL23" s="603"/>
      <c r="BM23" s="603"/>
      <c r="BN23" s="603"/>
      <c r="BO23" s="604"/>
      <c r="BP23" s="625"/>
      <c r="BQ23" s="687"/>
      <c r="BR23" s="688"/>
      <c r="BS23" s="688"/>
      <c r="BT23" s="688"/>
      <c r="BU23" s="688"/>
      <c r="BV23" s="688"/>
      <c r="BW23" s="688"/>
      <c r="BX23" s="689"/>
      <c r="BY23" s="687"/>
      <c r="BZ23" s="688"/>
      <c r="CA23" s="688"/>
      <c r="CB23" s="688"/>
      <c r="CC23" s="688"/>
      <c r="CD23" s="688"/>
      <c r="CE23" s="688"/>
      <c r="CF23" s="689"/>
      <c r="CG23" s="687"/>
      <c r="CH23" s="688"/>
      <c r="CI23" s="688"/>
      <c r="CJ23" s="688"/>
      <c r="CK23" s="688"/>
      <c r="CL23" s="688"/>
      <c r="CM23" s="688"/>
      <c r="CN23" s="689"/>
      <c r="CO23" s="687"/>
      <c r="CP23" s="688"/>
      <c r="CQ23" s="688"/>
      <c r="CR23" s="688"/>
      <c r="CS23" s="688"/>
      <c r="CT23" s="688"/>
      <c r="CU23" s="688"/>
      <c r="CV23" s="692"/>
    </row>
    <row r="24" spans="1:100" ht="12.75" customHeight="1">
      <c r="A24" s="674" t="s">
        <v>584</v>
      </c>
      <c r="B24" s="606"/>
      <c r="C24" s="606"/>
      <c r="D24" s="606"/>
      <c r="E24" s="607"/>
      <c r="F24" s="709" t="s">
        <v>1</v>
      </c>
      <c r="G24" s="709"/>
      <c r="H24" s="709"/>
      <c r="I24" s="709"/>
      <c r="J24" s="709"/>
      <c r="K24" s="709"/>
      <c r="L24" s="709"/>
      <c r="M24" s="709"/>
      <c r="N24" s="709"/>
      <c r="O24" s="709"/>
      <c r="P24" s="709"/>
      <c r="Q24" s="709"/>
      <c r="R24" s="709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09"/>
      <c r="AR24" s="709"/>
      <c r="AS24" s="709"/>
      <c r="AT24" s="709"/>
      <c r="AU24" s="709"/>
      <c r="AV24" s="709"/>
      <c r="AW24" s="709"/>
      <c r="AX24" s="709"/>
      <c r="AY24" s="709"/>
      <c r="AZ24" s="709"/>
      <c r="BA24" s="709"/>
      <c r="BB24" s="709"/>
      <c r="BC24" s="709"/>
      <c r="BD24" s="622" t="s">
        <v>585</v>
      </c>
      <c r="BE24" s="623"/>
      <c r="BF24" s="623"/>
      <c r="BG24" s="623"/>
      <c r="BH24" s="623"/>
      <c r="BI24" s="624"/>
      <c r="BJ24" s="678" t="s">
        <v>33</v>
      </c>
      <c r="BK24" s="623"/>
      <c r="BL24" s="623"/>
      <c r="BM24" s="623"/>
      <c r="BN24" s="623"/>
      <c r="BO24" s="624"/>
      <c r="BP24" s="609" t="s">
        <v>33</v>
      </c>
      <c r="BQ24" s="681">
        <v>398033.18</v>
      </c>
      <c r="BR24" s="682"/>
      <c r="BS24" s="682"/>
      <c r="BT24" s="682"/>
      <c r="BU24" s="682"/>
      <c r="BV24" s="682"/>
      <c r="BW24" s="682"/>
      <c r="BX24" s="683"/>
      <c r="BY24" s="681"/>
      <c r="BZ24" s="682"/>
      <c r="CA24" s="682"/>
      <c r="CB24" s="682"/>
      <c r="CC24" s="682"/>
      <c r="CD24" s="682"/>
      <c r="CE24" s="682"/>
      <c r="CF24" s="683"/>
      <c r="CG24" s="681"/>
      <c r="CH24" s="682"/>
      <c r="CI24" s="682"/>
      <c r="CJ24" s="682"/>
      <c r="CK24" s="682"/>
      <c r="CL24" s="682"/>
      <c r="CM24" s="682"/>
      <c r="CN24" s="683"/>
      <c r="CO24" s="681"/>
      <c r="CP24" s="682"/>
      <c r="CQ24" s="682"/>
      <c r="CR24" s="682"/>
      <c r="CS24" s="682"/>
      <c r="CT24" s="682"/>
      <c r="CU24" s="682"/>
      <c r="CV24" s="690"/>
    </row>
    <row r="25" spans="1:100" ht="12.75" customHeight="1">
      <c r="A25" s="674"/>
      <c r="B25" s="606"/>
      <c r="C25" s="606"/>
      <c r="D25" s="606"/>
      <c r="E25" s="607"/>
      <c r="F25" s="710" t="s">
        <v>415</v>
      </c>
      <c r="G25" s="710"/>
      <c r="H25" s="710"/>
      <c r="I25" s="710"/>
      <c r="J25" s="710"/>
      <c r="K25" s="710"/>
      <c r="L25" s="710"/>
      <c r="M25" s="710"/>
      <c r="N25" s="710"/>
      <c r="O25" s="710"/>
      <c r="P25" s="710"/>
      <c r="Q25" s="710"/>
      <c r="R25" s="710"/>
      <c r="S25" s="710"/>
      <c r="T25" s="710"/>
      <c r="U25" s="710"/>
      <c r="V25" s="710"/>
      <c r="W25" s="710"/>
      <c r="X25" s="710"/>
      <c r="Y25" s="710"/>
      <c r="Z25" s="710"/>
      <c r="AA25" s="710"/>
      <c r="AB25" s="710"/>
      <c r="AC25" s="710"/>
      <c r="AD25" s="710"/>
      <c r="AE25" s="710"/>
      <c r="AF25" s="710"/>
      <c r="AG25" s="710"/>
      <c r="AH25" s="710"/>
      <c r="AI25" s="710"/>
      <c r="AJ25" s="710"/>
      <c r="AK25" s="710"/>
      <c r="AL25" s="710"/>
      <c r="AM25" s="710"/>
      <c r="AN25" s="710"/>
      <c r="AO25" s="710"/>
      <c r="AP25" s="710"/>
      <c r="AQ25" s="710"/>
      <c r="AR25" s="710"/>
      <c r="AS25" s="710"/>
      <c r="AT25" s="710"/>
      <c r="AU25" s="710"/>
      <c r="AV25" s="710"/>
      <c r="AW25" s="710"/>
      <c r="AX25" s="710"/>
      <c r="AY25" s="710"/>
      <c r="AZ25" s="710"/>
      <c r="BA25" s="710"/>
      <c r="BB25" s="710"/>
      <c r="BC25" s="710"/>
      <c r="BD25" s="602"/>
      <c r="BE25" s="603"/>
      <c r="BF25" s="603"/>
      <c r="BG25" s="603"/>
      <c r="BH25" s="603"/>
      <c r="BI25" s="604"/>
      <c r="BJ25" s="680"/>
      <c r="BK25" s="603"/>
      <c r="BL25" s="603"/>
      <c r="BM25" s="603"/>
      <c r="BN25" s="603"/>
      <c r="BO25" s="604"/>
      <c r="BP25" s="625"/>
      <c r="BQ25" s="687"/>
      <c r="BR25" s="688"/>
      <c r="BS25" s="688"/>
      <c r="BT25" s="688"/>
      <c r="BU25" s="688"/>
      <c r="BV25" s="688"/>
      <c r="BW25" s="688"/>
      <c r="BX25" s="689"/>
      <c r="BY25" s="687"/>
      <c r="BZ25" s="688"/>
      <c r="CA25" s="688"/>
      <c r="CB25" s="688"/>
      <c r="CC25" s="688"/>
      <c r="CD25" s="688"/>
      <c r="CE25" s="688"/>
      <c r="CF25" s="689"/>
      <c r="CG25" s="687"/>
      <c r="CH25" s="688"/>
      <c r="CI25" s="688"/>
      <c r="CJ25" s="688"/>
      <c r="CK25" s="688"/>
      <c r="CL25" s="688"/>
      <c r="CM25" s="688"/>
      <c r="CN25" s="689"/>
      <c r="CO25" s="687"/>
      <c r="CP25" s="688"/>
      <c r="CQ25" s="688"/>
      <c r="CR25" s="688"/>
      <c r="CS25" s="688"/>
      <c r="CT25" s="688"/>
      <c r="CU25" s="688"/>
      <c r="CV25" s="692"/>
    </row>
    <row r="26" spans="1:100" ht="12.75" customHeight="1">
      <c r="A26" s="622"/>
      <c r="B26" s="623"/>
      <c r="C26" s="623"/>
      <c r="D26" s="623"/>
      <c r="E26" s="624"/>
      <c r="F26" s="715" t="s">
        <v>586</v>
      </c>
      <c r="G26" s="715"/>
      <c r="H26" s="715"/>
      <c r="I26" s="715"/>
      <c r="J26" s="715"/>
      <c r="K26" s="715"/>
      <c r="L26" s="715"/>
      <c r="M26" s="715"/>
      <c r="N26" s="715"/>
      <c r="O26" s="715"/>
      <c r="P26" s="715"/>
      <c r="Q26" s="715"/>
      <c r="R26" s="715"/>
      <c r="S26" s="715"/>
      <c r="T26" s="715"/>
      <c r="U26" s="715"/>
      <c r="V26" s="715"/>
      <c r="W26" s="715"/>
      <c r="X26" s="715"/>
      <c r="Y26" s="715"/>
      <c r="Z26" s="715"/>
      <c r="AA26" s="715"/>
      <c r="AB26" s="715"/>
      <c r="AC26" s="715"/>
      <c r="AD26" s="715"/>
      <c r="AE26" s="715"/>
      <c r="AF26" s="715"/>
      <c r="AG26" s="715"/>
      <c r="AH26" s="715"/>
      <c r="AI26" s="715"/>
      <c r="AJ26" s="715"/>
      <c r="AK26" s="715"/>
      <c r="AL26" s="715"/>
      <c r="AM26" s="715"/>
      <c r="AN26" s="715"/>
      <c r="AO26" s="715"/>
      <c r="AP26" s="715"/>
      <c r="AQ26" s="715"/>
      <c r="AR26" s="715"/>
      <c r="AS26" s="715"/>
      <c r="AT26" s="715"/>
      <c r="AU26" s="715"/>
      <c r="AV26" s="715"/>
      <c r="AW26" s="715"/>
      <c r="AX26" s="715"/>
      <c r="AY26" s="715"/>
      <c r="AZ26" s="715"/>
      <c r="BA26" s="715"/>
      <c r="BB26" s="715"/>
      <c r="BC26" s="715"/>
      <c r="BD26" s="619" t="s">
        <v>587</v>
      </c>
      <c r="BE26" s="620"/>
      <c r="BF26" s="620"/>
      <c r="BG26" s="620"/>
      <c r="BH26" s="620"/>
      <c r="BI26" s="621"/>
      <c r="BJ26" s="735"/>
      <c r="BK26" s="735"/>
      <c r="BL26" s="735"/>
      <c r="BM26" s="735"/>
      <c r="BN26" s="735"/>
      <c r="BO26" s="736"/>
      <c r="BP26" s="358"/>
      <c r="BQ26" s="681">
        <v>398033.18</v>
      </c>
      <c r="BR26" s="682"/>
      <c r="BS26" s="682"/>
      <c r="BT26" s="682"/>
      <c r="BU26" s="682"/>
      <c r="BV26" s="682"/>
      <c r="BW26" s="682"/>
      <c r="BX26" s="683"/>
      <c r="BY26" s="681"/>
      <c r="BZ26" s="682"/>
      <c r="CA26" s="682"/>
      <c r="CB26" s="682"/>
      <c r="CC26" s="682"/>
      <c r="CD26" s="682"/>
      <c r="CE26" s="682"/>
      <c r="CF26" s="683"/>
      <c r="CG26" s="681"/>
      <c r="CH26" s="682"/>
      <c r="CI26" s="682"/>
      <c r="CJ26" s="682"/>
      <c r="CK26" s="682"/>
      <c r="CL26" s="682"/>
      <c r="CM26" s="682"/>
      <c r="CN26" s="683"/>
      <c r="CO26" s="681"/>
      <c r="CP26" s="682"/>
      <c r="CQ26" s="682"/>
      <c r="CR26" s="682"/>
      <c r="CS26" s="682"/>
      <c r="CT26" s="682"/>
      <c r="CU26" s="682"/>
      <c r="CV26" s="690"/>
    </row>
    <row r="27" spans="1:100" ht="12.75" customHeight="1">
      <c r="A27" s="619"/>
      <c r="B27" s="620"/>
      <c r="C27" s="620"/>
      <c r="D27" s="620"/>
      <c r="E27" s="620"/>
      <c r="F27" s="737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5"/>
      <c r="Y27" s="715"/>
      <c r="Z27" s="715"/>
      <c r="AA27" s="715"/>
      <c r="AB27" s="715"/>
      <c r="AC27" s="715"/>
      <c r="AD27" s="715"/>
      <c r="AE27" s="715"/>
      <c r="AF27" s="715"/>
      <c r="AG27" s="715"/>
      <c r="AH27" s="715"/>
      <c r="AI27" s="715"/>
      <c r="AJ27" s="715"/>
      <c r="AK27" s="715"/>
      <c r="AL27" s="715"/>
      <c r="AM27" s="715"/>
      <c r="AN27" s="715"/>
      <c r="AO27" s="715"/>
      <c r="AP27" s="715"/>
      <c r="AQ27" s="715"/>
      <c r="AR27" s="715"/>
      <c r="AS27" s="715"/>
      <c r="AT27" s="715"/>
      <c r="AU27" s="715"/>
      <c r="AV27" s="715"/>
      <c r="AW27" s="715"/>
      <c r="AX27" s="715"/>
      <c r="AY27" s="715"/>
      <c r="AZ27" s="715"/>
      <c r="BA27" s="715"/>
      <c r="BB27" s="715"/>
      <c r="BC27" s="715"/>
      <c r="BD27" s="738"/>
      <c r="BE27" s="739"/>
      <c r="BF27" s="739"/>
      <c r="BG27" s="739"/>
      <c r="BH27" s="739"/>
      <c r="BI27" s="740"/>
      <c r="BJ27" s="741"/>
      <c r="BK27" s="739"/>
      <c r="BL27" s="739"/>
      <c r="BM27" s="739"/>
      <c r="BN27" s="739"/>
      <c r="BO27" s="740"/>
      <c r="BP27" s="358"/>
      <c r="BQ27" s="684"/>
      <c r="BR27" s="685"/>
      <c r="BS27" s="685"/>
      <c r="BT27" s="685"/>
      <c r="BU27" s="685"/>
      <c r="BV27" s="685"/>
      <c r="BW27" s="685"/>
      <c r="BX27" s="686"/>
      <c r="BY27" s="684"/>
      <c r="BZ27" s="685"/>
      <c r="CA27" s="685"/>
      <c r="CB27" s="685"/>
      <c r="CC27" s="685"/>
      <c r="CD27" s="685"/>
      <c r="CE27" s="685"/>
      <c r="CF27" s="686"/>
      <c r="CG27" s="684"/>
      <c r="CH27" s="685"/>
      <c r="CI27" s="685"/>
      <c r="CJ27" s="685"/>
      <c r="CK27" s="685"/>
      <c r="CL27" s="685"/>
      <c r="CM27" s="685"/>
      <c r="CN27" s="686"/>
      <c r="CO27" s="684"/>
      <c r="CP27" s="685"/>
      <c r="CQ27" s="685"/>
      <c r="CR27" s="685"/>
      <c r="CS27" s="685"/>
      <c r="CT27" s="685"/>
      <c r="CU27" s="685"/>
      <c r="CV27" s="691"/>
    </row>
    <row r="28" spans="1:100" ht="12.75" customHeight="1">
      <c r="A28" s="602"/>
      <c r="B28" s="603"/>
      <c r="C28" s="603"/>
      <c r="D28" s="603"/>
      <c r="E28" s="604"/>
      <c r="F28" s="746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0"/>
      <c r="AA28" s="710"/>
      <c r="AB28" s="710"/>
      <c r="AC28" s="710"/>
      <c r="AD28" s="710"/>
      <c r="AE28" s="710"/>
      <c r="AF28" s="710"/>
      <c r="AG28" s="710"/>
      <c r="AH28" s="710"/>
      <c r="AI28" s="710"/>
      <c r="AJ28" s="710"/>
      <c r="AK28" s="710"/>
      <c r="AL28" s="710"/>
      <c r="AM28" s="710"/>
      <c r="AN28" s="710"/>
      <c r="AO28" s="710"/>
      <c r="AP28" s="710"/>
      <c r="AQ28" s="710"/>
      <c r="AR28" s="710"/>
      <c r="AS28" s="710"/>
      <c r="AT28" s="710"/>
      <c r="AU28" s="710"/>
      <c r="AV28" s="710"/>
      <c r="AW28" s="710"/>
      <c r="AX28" s="710"/>
      <c r="AY28" s="710"/>
      <c r="AZ28" s="710"/>
      <c r="BA28" s="710"/>
      <c r="BB28" s="710"/>
      <c r="BC28" s="710"/>
      <c r="BD28" s="747"/>
      <c r="BE28" s="732"/>
      <c r="BF28" s="732"/>
      <c r="BG28" s="732"/>
      <c r="BH28" s="732"/>
      <c r="BI28" s="748"/>
      <c r="BJ28" s="749"/>
      <c r="BK28" s="732"/>
      <c r="BL28" s="732"/>
      <c r="BM28" s="732"/>
      <c r="BN28" s="732"/>
      <c r="BO28" s="748"/>
      <c r="BP28" s="359"/>
      <c r="BQ28" s="687"/>
      <c r="BR28" s="688"/>
      <c r="BS28" s="688"/>
      <c r="BT28" s="688"/>
      <c r="BU28" s="688"/>
      <c r="BV28" s="688"/>
      <c r="BW28" s="688"/>
      <c r="BX28" s="689"/>
      <c r="BY28" s="687"/>
      <c r="BZ28" s="688"/>
      <c r="CA28" s="688"/>
      <c r="CB28" s="688"/>
      <c r="CC28" s="688"/>
      <c r="CD28" s="688"/>
      <c r="CE28" s="688"/>
      <c r="CF28" s="689"/>
      <c r="CG28" s="687"/>
      <c r="CH28" s="688"/>
      <c r="CI28" s="688"/>
      <c r="CJ28" s="688"/>
      <c r="CK28" s="688"/>
      <c r="CL28" s="688"/>
      <c r="CM28" s="688"/>
      <c r="CN28" s="689"/>
      <c r="CO28" s="687"/>
      <c r="CP28" s="688"/>
      <c r="CQ28" s="688"/>
      <c r="CR28" s="688"/>
      <c r="CS28" s="688"/>
      <c r="CT28" s="688"/>
      <c r="CU28" s="688"/>
      <c r="CV28" s="692"/>
    </row>
    <row r="29" spans="1:100" ht="12.75" customHeight="1">
      <c r="A29" s="674" t="s">
        <v>588</v>
      </c>
      <c r="B29" s="606"/>
      <c r="C29" s="606"/>
      <c r="D29" s="606"/>
      <c r="E29" s="607"/>
      <c r="F29" s="711" t="s">
        <v>441</v>
      </c>
      <c r="G29" s="712"/>
      <c r="H29" s="712"/>
      <c r="I29" s="712"/>
      <c r="J29" s="712"/>
      <c r="K29" s="712"/>
      <c r="L29" s="712"/>
      <c r="M29" s="712"/>
      <c r="N29" s="712"/>
      <c r="O29" s="712"/>
      <c r="P29" s="712"/>
      <c r="Q29" s="712"/>
      <c r="R29" s="712"/>
      <c r="S29" s="712"/>
      <c r="T29" s="712"/>
      <c r="U29" s="712"/>
      <c r="V29" s="712"/>
      <c r="W29" s="712"/>
      <c r="X29" s="712"/>
      <c r="Y29" s="712"/>
      <c r="Z29" s="712"/>
      <c r="AA29" s="712"/>
      <c r="AB29" s="712"/>
      <c r="AC29" s="712"/>
      <c r="AD29" s="712"/>
      <c r="AE29" s="712"/>
      <c r="AF29" s="712"/>
      <c r="AG29" s="712"/>
      <c r="AH29" s="712"/>
      <c r="AI29" s="712"/>
      <c r="AJ29" s="712"/>
      <c r="AK29" s="712"/>
      <c r="AL29" s="712"/>
      <c r="AM29" s="712"/>
      <c r="AN29" s="712"/>
      <c r="AO29" s="712"/>
      <c r="AP29" s="712"/>
      <c r="AQ29" s="712"/>
      <c r="AR29" s="712"/>
      <c r="AS29" s="712"/>
      <c r="AT29" s="712"/>
      <c r="AU29" s="712"/>
      <c r="AV29" s="712"/>
      <c r="AW29" s="712"/>
      <c r="AX29" s="712"/>
      <c r="AY29" s="712"/>
      <c r="AZ29" s="712"/>
      <c r="BA29" s="712"/>
      <c r="BB29" s="712"/>
      <c r="BC29" s="712"/>
      <c r="BD29" s="674" t="s">
        <v>589</v>
      </c>
      <c r="BE29" s="606"/>
      <c r="BF29" s="606"/>
      <c r="BG29" s="606"/>
      <c r="BH29" s="606"/>
      <c r="BI29" s="607"/>
      <c r="BJ29" s="605" t="s">
        <v>33</v>
      </c>
      <c r="BK29" s="606"/>
      <c r="BL29" s="606"/>
      <c r="BM29" s="606"/>
      <c r="BN29" s="606"/>
      <c r="BO29" s="607"/>
      <c r="BP29" s="386" t="s">
        <v>33</v>
      </c>
      <c r="BQ29" s="742"/>
      <c r="BR29" s="743"/>
      <c r="BS29" s="743"/>
      <c r="BT29" s="743"/>
      <c r="BU29" s="743"/>
      <c r="BV29" s="743"/>
      <c r="BW29" s="743"/>
      <c r="BX29" s="744"/>
      <c r="BY29" s="742"/>
      <c r="BZ29" s="743"/>
      <c r="CA29" s="743"/>
      <c r="CB29" s="743"/>
      <c r="CC29" s="743"/>
      <c r="CD29" s="743"/>
      <c r="CE29" s="743"/>
      <c r="CF29" s="744"/>
      <c r="CG29" s="742"/>
      <c r="CH29" s="743"/>
      <c r="CI29" s="743"/>
      <c r="CJ29" s="743"/>
      <c r="CK29" s="743"/>
      <c r="CL29" s="743"/>
      <c r="CM29" s="743"/>
      <c r="CN29" s="744"/>
      <c r="CO29" s="742"/>
      <c r="CP29" s="743"/>
      <c r="CQ29" s="743"/>
      <c r="CR29" s="743"/>
      <c r="CS29" s="743"/>
      <c r="CT29" s="743"/>
      <c r="CU29" s="743"/>
      <c r="CV29" s="745"/>
    </row>
    <row r="30" spans="1:100" ht="12.75" customHeight="1">
      <c r="A30" s="674" t="s">
        <v>406</v>
      </c>
      <c r="B30" s="606"/>
      <c r="C30" s="606"/>
      <c r="D30" s="606"/>
      <c r="E30" s="607"/>
      <c r="F30" s="677" t="s">
        <v>400</v>
      </c>
      <c r="G30" s="693"/>
      <c r="H30" s="693"/>
      <c r="I30" s="693"/>
      <c r="J30" s="693"/>
      <c r="K30" s="693"/>
      <c r="L30" s="693"/>
      <c r="M30" s="693"/>
      <c r="N30" s="693"/>
      <c r="O30" s="693"/>
      <c r="P30" s="693"/>
      <c r="Q30" s="693"/>
      <c r="R30" s="693"/>
      <c r="S30" s="693"/>
      <c r="T30" s="693"/>
      <c r="U30" s="693"/>
      <c r="V30" s="693"/>
      <c r="W30" s="693"/>
      <c r="X30" s="693"/>
      <c r="Y30" s="693"/>
      <c r="Z30" s="693"/>
      <c r="AA30" s="693"/>
      <c r="AB30" s="693"/>
      <c r="AC30" s="693"/>
      <c r="AD30" s="693"/>
      <c r="AE30" s="693"/>
      <c r="AF30" s="693"/>
      <c r="AG30" s="693"/>
      <c r="AH30" s="693"/>
      <c r="AI30" s="693"/>
      <c r="AJ30" s="693"/>
      <c r="AK30" s="693"/>
      <c r="AL30" s="693"/>
      <c r="AM30" s="693"/>
      <c r="AN30" s="693"/>
      <c r="AO30" s="693"/>
      <c r="AP30" s="693"/>
      <c r="AQ30" s="693"/>
      <c r="AR30" s="693"/>
      <c r="AS30" s="693"/>
      <c r="AT30" s="693"/>
      <c r="AU30" s="693"/>
      <c r="AV30" s="693"/>
      <c r="AW30" s="693"/>
      <c r="AX30" s="693"/>
      <c r="AY30" s="693"/>
      <c r="AZ30" s="693"/>
      <c r="BA30" s="693"/>
      <c r="BB30" s="693"/>
      <c r="BC30" s="693"/>
      <c r="BD30" s="622" t="s">
        <v>407</v>
      </c>
      <c r="BE30" s="623"/>
      <c r="BF30" s="623"/>
      <c r="BG30" s="623"/>
      <c r="BH30" s="623"/>
      <c r="BI30" s="624"/>
      <c r="BJ30" s="678" t="s">
        <v>33</v>
      </c>
      <c r="BK30" s="623"/>
      <c r="BL30" s="623"/>
      <c r="BM30" s="623"/>
      <c r="BN30" s="623"/>
      <c r="BO30" s="624"/>
      <c r="BP30" s="609"/>
      <c r="BQ30" s="697">
        <f>BQ33+BQ39+BQ47+BQ51+BQ55</f>
        <v>5158835.49</v>
      </c>
      <c r="BR30" s="698"/>
      <c r="BS30" s="698"/>
      <c r="BT30" s="698"/>
      <c r="BU30" s="698"/>
      <c r="BV30" s="698"/>
      <c r="BW30" s="698"/>
      <c r="BX30" s="699"/>
      <c r="BY30" s="697">
        <f>BY33+BY39+BY47+BY51+BY55</f>
        <v>4052200</v>
      </c>
      <c r="BZ30" s="698"/>
      <c r="CA30" s="698"/>
      <c r="CB30" s="698"/>
      <c r="CC30" s="698"/>
      <c r="CD30" s="698"/>
      <c r="CE30" s="698"/>
      <c r="CF30" s="699"/>
      <c r="CG30" s="697">
        <f>CG33+CG39+CG47+CG51+CG55</f>
        <v>4193500</v>
      </c>
      <c r="CH30" s="698"/>
      <c r="CI30" s="698"/>
      <c r="CJ30" s="698"/>
      <c r="CK30" s="698"/>
      <c r="CL30" s="698"/>
      <c r="CM30" s="698"/>
      <c r="CN30" s="699"/>
      <c r="CO30" s="681"/>
      <c r="CP30" s="682"/>
      <c r="CQ30" s="682"/>
      <c r="CR30" s="682"/>
      <c r="CS30" s="682"/>
      <c r="CT30" s="682"/>
      <c r="CU30" s="682"/>
      <c r="CV30" s="690"/>
    </row>
    <row r="31" spans="1:100" ht="12.75" customHeight="1">
      <c r="A31" s="674"/>
      <c r="B31" s="606"/>
      <c r="C31" s="606"/>
      <c r="D31" s="606"/>
      <c r="E31" s="607"/>
      <c r="F31" s="694" t="s">
        <v>408</v>
      </c>
      <c r="G31" s="695"/>
      <c r="H31" s="695"/>
      <c r="I31" s="695"/>
      <c r="J31" s="695"/>
      <c r="K31" s="695"/>
      <c r="L31" s="695"/>
      <c r="M31" s="695"/>
      <c r="N31" s="695"/>
      <c r="O31" s="695"/>
      <c r="P31" s="695"/>
      <c r="Q31" s="695"/>
      <c r="R31" s="695"/>
      <c r="S31" s="695"/>
      <c r="T31" s="695"/>
      <c r="U31" s="695"/>
      <c r="V31" s="695"/>
      <c r="W31" s="695"/>
      <c r="X31" s="695"/>
      <c r="Y31" s="695"/>
      <c r="Z31" s="695"/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695"/>
      <c r="AP31" s="695"/>
      <c r="AQ31" s="695"/>
      <c r="AR31" s="695"/>
      <c r="AS31" s="695"/>
      <c r="AT31" s="695"/>
      <c r="AU31" s="695"/>
      <c r="AV31" s="695"/>
      <c r="AW31" s="695"/>
      <c r="AX31" s="695"/>
      <c r="AY31" s="695"/>
      <c r="AZ31" s="695"/>
      <c r="BA31" s="695"/>
      <c r="BB31" s="695"/>
      <c r="BC31" s="695"/>
      <c r="BD31" s="619"/>
      <c r="BE31" s="620"/>
      <c r="BF31" s="620"/>
      <c r="BG31" s="620"/>
      <c r="BH31" s="620"/>
      <c r="BI31" s="621"/>
      <c r="BJ31" s="679"/>
      <c r="BK31" s="620"/>
      <c r="BL31" s="620"/>
      <c r="BM31" s="620"/>
      <c r="BN31" s="620"/>
      <c r="BO31" s="621"/>
      <c r="BP31" s="610"/>
      <c r="BQ31" s="700"/>
      <c r="BR31" s="701"/>
      <c r="BS31" s="701"/>
      <c r="BT31" s="701"/>
      <c r="BU31" s="701"/>
      <c r="BV31" s="701"/>
      <c r="BW31" s="701"/>
      <c r="BX31" s="702"/>
      <c r="BY31" s="700"/>
      <c r="BZ31" s="701"/>
      <c r="CA31" s="701"/>
      <c r="CB31" s="701"/>
      <c r="CC31" s="701"/>
      <c r="CD31" s="701"/>
      <c r="CE31" s="701"/>
      <c r="CF31" s="702"/>
      <c r="CG31" s="700"/>
      <c r="CH31" s="701"/>
      <c r="CI31" s="701"/>
      <c r="CJ31" s="701"/>
      <c r="CK31" s="701"/>
      <c r="CL31" s="701"/>
      <c r="CM31" s="701"/>
      <c r="CN31" s="702"/>
      <c r="CO31" s="684"/>
      <c r="CP31" s="685"/>
      <c r="CQ31" s="685"/>
      <c r="CR31" s="685"/>
      <c r="CS31" s="685"/>
      <c r="CT31" s="685"/>
      <c r="CU31" s="685"/>
      <c r="CV31" s="691"/>
    </row>
    <row r="32" spans="1:100" ht="12.75" customHeight="1">
      <c r="A32" s="674"/>
      <c r="B32" s="606"/>
      <c r="C32" s="606"/>
      <c r="D32" s="606"/>
      <c r="E32" s="607"/>
      <c r="F32" s="696" t="s">
        <v>514</v>
      </c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6"/>
      <c r="AT32" s="696"/>
      <c r="AU32" s="696"/>
      <c r="AV32" s="696"/>
      <c r="AW32" s="696"/>
      <c r="AX32" s="696"/>
      <c r="AY32" s="696"/>
      <c r="AZ32" s="696"/>
      <c r="BA32" s="696"/>
      <c r="BB32" s="696"/>
      <c r="BC32" s="696"/>
      <c r="BD32" s="602"/>
      <c r="BE32" s="603"/>
      <c r="BF32" s="603"/>
      <c r="BG32" s="603"/>
      <c r="BH32" s="603"/>
      <c r="BI32" s="604"/>
      <c r="BJ32" s="680"/>
      <c r="BK32" s="603"/>
      <c r="BL32" s="603"/>
      <c r="BM32" s="603"/>
      <c r="BN32" s="603"/>
      <c r="BO32" s="604"/>
      <c r="BP32" s="625"/>
      <c r="BQ32" s="703"/>
      <c r="BR32" s="704"/>
      <c r="BS32" s="704"/>
      <c r="BT32" s="704"/>
      <c r="BU32" s="704"/>
      <c r="BV32" s="704"/>
      <c r="BW32" s="704"/>
      <c r="BX32" s="705"/>
      <c r="BY32" s="703"/>
      <c r="BZ32" s="704"/>
      <c r="CA32" s="704"/>
      <c r="CB32" s="704"/>
      <c r="CC32" s="704"/>
      <c r="CD32" s="704"/>
      <c r="CE32" s="704"/>
      <c r="CF32" s="705"/>
      <c r="CG32" s="703"/>
      <c r="CH32" s="704"/>
      <c r="CI32" s="704"/>
      <c r="CJ32" s="704"/>
      <c r="CK32" s="704"/>
      <c r="CL32" s="704"/>
      <c r="CM32" s="704"/>
      <c r="CN32" s="705"/>
      <c r="CO32" s="687"/>
      <c r="CP32" s="688"/>
      <c r="CQ32" s="688"/>
      <c r="CR32" s="688"/>
      <c r="CS32" s="688"/>
      <c r="CT32" s="688"/>
      <c r="CU32" s="688"/>
      <c r="CV32" s="692"/>
    </row>
    <row r="33" spans="1:100" ht="12.75" customHeight="1">
      <c r="A33" s="674" t="s">
        <v>409</v>
      </c>
      <c r="B33" s="606"/>
      <c r="C33" s="606"/>
      <c r="D33" s="606"/>
      <c r="E33" s="607"/>
      <c r="F33" s="706" t="s">
        <v>1</v>
      </c>
      <c r="G33" s="706"/>
      <c r="H33" s="706"/>
      <c r="I33" s="706"/>
      <c r="J33" s="706"/>
      <c r="K33" s="706"/>
      <c r="L33" s="706"/>
      <c r="M33" s="706"/>
      <c r="N33" s="706"/>
      <c r="O33" s="706"/>
      <c r="P33" s="706"/>
      <c r="Q33" s="706"/>
      <c r="R33" s="706"/>
      <c r="S33" s="706"/>
      <c r="T33" s="706"/>
      <c r="U33" s="706"/>
      <c r="V33" s="706"/>
      <c r="W33" s="706"/>
      <c r="X33" s="706"/>
      <c r="Y33" s="706"/>
      <c r="Z33" s="706"/>
      <c r="AA33" s="706"/>
      <c r="AB33" s="706"/>
      <c r="AC33" s="706"/>
      <c r="AD33" s="706"/>
      <c r="AE33" s="706"/>
      <c r="AF33" s="706"/>
      <c r="AG33" s="706"/>
      <c r="AH33" s="706"/>
      <c r="AI33" s="706"/>
      <c r="AJ33" s="706"/>
      <c r="AK33" s="706"/>
      <c r="AL33" s="706"/>
      <c r="AM33" s="706"/>
      <c r="AN33" s="706"/>
      <c r="AO33" s="706"/>
      <c r="AP33" s="706"/>
      <c r="AQ33" s="706"/>
      <c r="AR33" s="706"/>
      <c r="AS33" s="706"/>
      <c r="AT33" s="706"/>
      <c r="AU33" s="706"/>
      <c r="AV33" s="706"/>
      <c r="AW33" s="706"/>
      <c r="AX33" s="706"/>
      <c r="AY33" s="706"/>
      <c r="AZ33" s="706"/>
      <c r="BA33" s="706"/>
      <c r="BB33" s="706"/>
      <c r="BC33" s="706"/>
      <c r="BD33" s="622" t="s">
        <v>410</v>
      </c>
      <c r="BE33" s="623"/>
      <c r="BF33" s="623"/>
      <c r="BG33" s="623"/>
      <c r="BH33" s="623"/>
      <c r="BI33" s="624"/>
      <c r="BJ33" s="678" t="s">
        <v>33</v>
      </c>
      <c r="BK33" s="623"/>
      <c r="BL33" s="623"/>
      <c r="BM33" s="623"/>
      <c r="BN33" s="623"/>
      <c r="BO33" s="624"/>
      <c r="BP33" s="609"/>
      <c r="BQ33" s="697">
        <f>SUM(BQ36:BX38)</f>
        <v>4994200</v>
      </c>
      <c r="BR33" s="698"/>
      <c r="BS33" s="698"/>
      <c r="BT33" s="698"/>
      <c r="BU33" s="698"/>
      <c r="BV33" s="698"/>
      <c r="BW33" s="698"/>
      <c r="BX33" s="699"/>
      <c r="BY33" s="697">
        <f>SUM(BY36:CF38)</f>
        <v>3877500</v>
      </c>
      <c r="BZ33" s="698"/>
      <c r="CA33" s="698"/>
      <c r="CB33" s="698"/>
      <c r="CC33" s="698"/>
      <c r="CD33" s="698"/>
      <c r="CE33" s="698"/>
      <c r="CF33" s="699"/>
      <c r="CG33" s="697">
        <f>SUM(CG36:CN38)</f>
        <v>4008000</v>
      </c>
      <c r="CH33" s="698"/>
      <c r="CI33" s="698"/>
      <c r="CJ33" s="698"/>
      <c r="CK33" s="698"/>
      <c r="CL33" s="698"/>
      <c r="CM33" s="698"/>
      <c r="CN33" s="699"/>
      <c r="CO33" s="681"/>
      <c r="CP33" s="682"/>
      <c r="CQ33" s="682"/>
      <c r="CR33" s="682"/>
      <c r="CS33" s="682"/>
      <c r="CT33" s="682"/>
      <c r="CU33" s="682"/>
      <c r="CV33" s="690"/>
    </row>
    <row r="34" spans="1:100" ht="12.75" customHeight="1">
      <c r="A34" s="674"/>
      <c r="B34" s="606"/>
      <c r="C34" s="606"/>
      <c r="D34" s="606"/>
      <c r="E34" s="607"/>
      <c r="F34" s="707" t="s">
        <v>411</v>
      </c>
      <c r="G34" s="707"/>
      <c r="H34" s="707"/>
      <c r="I34" s="707"/>
      <c r="J34" s="707"/>
      <c r="K34" s="707"/>
      <c r="L34" s="707"/>
      <c r="M34" s="707"/>
      <c r="N34" s="707"/>
      <c r="O34" s="707"/>
      <c r="P34" s="707"/>
      <c r="Q34" s="707"/>
      <c r="R34" s="707"/>
      <c r="S34" s="707"/>
      <c r="T34" s="707"/>
      <c r="U34" s="707"/>
      <c r="V34" s="707"/>
      <c r="W34" s="707"/>
      <c r="X34" s="707"/>
      <c r="Y34" s="707"/>
      <c r="Z34" s="707"/>
      <c r="AA34" s="707"/>
      <c r="AB34" s="707"/>
      <c r="AC34" s="707"/>
      <c r="AD34" s="707"/>
      <c r="AE34" s="707"/>
      <c r="AF34" s="707"/>
      <c r="AG34" s="707"/>
      <c r="AH34" s="707"/>
      <c r="AI34" s="707"/>
      <c r="AJ34" s="707"/>
      <c r="AK34" s="707"/>
      <c r="AL34" s="707"/>
      <c r="AM34" s="707"/>
      <c r="AN34" s="707"/>
      <c r="AO34" s="707"/>
      <c r="AP34" s="707"/>
      <c r="AQ34" s="707"/>
      <c r="AR34" s="707"/>
      <c r="AS34" s="707"/>
      <c r="AT34" s="707"/>
      <c r="AU34" s="707"/>
      <c r="AV34" s="707"/>
      <c r="AW34" s="707"/>
      <c r="AX34" s="707"/>
      <c r="AY34" s="707"/>
      <c r="AZ34" s="707"/>
      <c r="BA34" s="707"/>
      <c r="BB34" s="707"/>
      <c r="BC34" s="707"/>
      <c r="BD34" s="619"/>
      <c r="BE34" s="620"/>
      <c r="BF34" s="620"/>
      <c r="BG34" s="620"/>
      <c r="BH34" s="620"/>
      <c r="BI34" s="621"/>
      <c r="BJ34" s="679"/>
      <c r="BK34" s="620"/>
      <c r="BL34" s="620"/>
      <c r="BM34" s="620"/>
      <c r="BN34" s="620"/>
      <c r="BO34" s="621"/>
      <c r="BP34" s="610"/>
      <c r="BQ34" s="700"/>
      <c r="BR34" s="701"/>
      <c r="BS34" s="701"/>
      <c r="BT34" s="701"/>
      <c r="BU34" s="701"/>
      <c r="BV34" s="701"/>
      <c r="BW34" s="701"/>
      <c r="BX34" s="702"/>
      <c r="BY34" s="700"/>
      <c r="BZ34" s="701"/>
      <c r="CA34" s="701"/>
      <c r="CB34" s="701"/>
      <c r="CC34" s="701"/>
      <c r="CD34" s="701"/>
      <c r="CE34" s="701"/>
      <c r="CF34" s="702"/>
      <c r="CG34" s="700"/>
      <c r="CH34" s="701"/>
      <c r="CI34" s="701"/>
      <c r="CJ34" s="701"/>
      <c r="CK34" s="701"/>
      <c r="CL34" s="701"/>
      <c r="CM34" s="701"/>
      <c r="CN34" s="702"/>
      <c r="CO34" s="684"/>
      <c r="CP34" s="685"/>
      <c r="CQ34" s="685"/>
      <c r="CR34" s="685"/>
      <c r="CS34" s="685"/>
      <c r="CT34" s="685"/>
      <c r="CU34" s="685"/>
      <c r="CV34" s="691"/>
    </row>
    <row r="35" spans="1:100" ht="12.75" customHeight="1">
      <c r="A35" s="674"/>
      <c r="B35" s="606"/>
      <c r="C35" s="606"/>
      <c r="D35" s="606"/>
      <c r="E35" s="607"/>
      <c r="F35" s="708" t="s">
        <v>412</v>
      </c>
      <c r="G35" s="708"/>
      <c r="H35" s="708"/>
      <c r="I35" s="708"/>
      <c r="J35" s="708"/>
      <c r="K35" s="708"/>
      <c r="L35" s="708"/>
      <c r="M35" s="708"/>
      <c r="N35" s="708"/>
      <c r="O35" s="708"/>
      <c r="P35" s="708"/>
      <c r="Q35" s="708"/>
      <c r="R35" s="708"/>
      <c r="S35" s="708"/>
      <c r="T35" s="708"/>
      <c r="U35" s="708"/>
      <c r="V35" s="708"/>
      <c r="W35" s="708"/>
      <c r="X35" s="708"/>
      <c r="Y35" s="708"/>
      <c r="Z35" s="708"/>
      <c r="AA35" s="708"/>
      <c r="AB35" s="708"/>
      <c r="AC35" s="708"/>
      <c r="AD35" s="708"/>
      <c r="AE35" s="708"/>
      <c r="AF35" s="708"/>
      <c r="AG35" s="708"/>
      <c r="AH35" s="708"/>
      <c r="AI35" s="708"/>
      <c r="AJ35" s="708"/>
      <c r="AK35" s="708"/>
      <c r="AL35" s="708"/>
      <c r="AM35" s="708"/>
      <c r="AN35" s="708"/>
      <c r="AO35" s="708"/>
      <c r="AP35" s="708"/>
      <c r="AQ35" s="708"/>
      <c r="AR35" s="708"/>
      <c r="AS35" s="708"/>
      <c r="AT35" s="708"/>
      <c r="AU35" s="708"/>
      <c r="AV35" s="708"/>
      <c r="AW35" s="708"/>
      <c r="AX35" s="708"/>
      <c r="AY35" s="708"/>
      <c r="AZ35" s="708"/>
      <c r="BA35" s="708"/>
      <c r="BB35" s="708"/>
      <c r="BC35" s="708"/>
      <c r="BD35" s="602"/>
      <c r="BE35" s="603"/>
      <c r="BF35" s="603"/>
      <c r="BG35" s="603"/>
      <c r="BH35" s="603"/>
      <c r="BI35" s="604"/>
      <c r="BJ35" s="680"/>
      <c r="BK35" s="603"/>
      <c r="BL35" s="603"/>
      <c r="BM35" s="603"/>
      <c r="BN35" s="603"/>
      <c r="BO35" s="604"/>
      <c r="BP35" s="625"/>
      <c r="BQ35" s="703"/>
      <c r="BR35" s="704"/>
      <c r="BS35" s="704"/>
      <c r="BT35" s="704"/>
      <c r="BU35" s="704"/>
      <c r="BV35" s="704"/>
      <c r="BW35" s="704"/>
      <c r="BX35" s="705"/>
      <c r="BY35" s="703"/>
      <c r="BZ35" s="704"/>
      <c r="CA35" s="704"/>
      <c r="CB35" s="704"/>
      <c r="CC35" s="704"/>
      <c r="CD35" s="704"/>
      <c r="CE35" s="704"/>
      <c r="CF35" s="705"/>
      <c r="CG35" s="703"/>
      <c r="CH35" s="704"/>
      <c r="CI35" s="704"/>
      <c r="CJ35" s="704"/>
      <c r="CK35" s="704"/>
      <c r="CL35" s="704"/>
      <c r="CM35" s="704"/>
      <c r="CN35" s="705"/>
      <c r="CO35" s="687"/>
      <c r="CP35" s="688"/>
      <c r="CQ35" s="688"/>
      <c r="CR35" s="688"/>
      <c r="CS35" s="688"/>
      <c r="CT35" s="688"/>
      <c r="CU35" s="688"/>
      <c r="CV35" s="692"/>
    </row>
    <row r="36" spans="1:100" ht="12.75" customHeight="1">
      <c r="A36" s="674" t="s">
        <v>413</v>
      </c>
      <c r="B36" s="606"/>
      <c r="C36" s="606"/>
      <c r="D36" s="606"/>
      <c r="E36" s="607"/>
      <c r="F36" s="709" t="s">
        <v>1</v>
      </c>
      <c r="G36" s="709"/>
      <c r="H36" s="709"/>
      <c r="I36" s="709"/>
      <c r="J36" s="709"/>
      <c r="K36" s="709"/>
      <c r="L36" s="709"/>
      <c r="M36" s="709"/>
      <c r="N36" s="709"/>
      <c r="O36" s="709"/>
      <c r="P36" s="709"/>
      <c r="Q36" s="709"/>
      <c r="R36" s="70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  <c r="AN36" s="709"/>
      <c r="AO36" s="709"/>
      <c r="AP36" s="709"/>
      <c r="AQ36" s="709"/>
      <c r="AR36" s="709"/>
      <c r="AS36" s="709"/>
      <c r="AT36" s="709"/>
      <c r="AU36" s="709"/>
      <c r="AV36" s="709"/>
      <c r="AW36" s="709"/>
      <c r="AX36" s="709"/>
      <c r="AY36" s="709"/>
      <c r="AZ36" s="709"/>
      <c r="BA36" s="709"/>
      <c r="BB36" s="709"/>
      <c r="BC36" s="709"/>
      <c r="BD36" s="622" t="s">
        <v>414</v>
      </c>
      <c r="BE36" s="623"/>
      <c r="BF36" s="623"/>
      <c r="BG36" s="623"/>
      <c r="BH36" s="623"/>
      <c r="BI36" s="624"/>
      <c r="BJ36" s="678" t="s">
        <v>33</v>
      </c>
      <c r="BK36" s="623"/>
      <c r="BL36" s="623"/>
      <c r="BM36" s="623"/>
      <c r="BN36" s="623"/>
      <c r="BO36" s="624"/>
      <c r="BP36" s="609"/>
      <c r="BQ36" s="681">
        <v>4994200</v>
      </c>
      <c r="BR36" s="682"/>
      <c r="BS36" s="682"/>
      <c r="BT36" s="682"/>
      <c r="BU36" s="682"/>
      <c r="BV36" s="682"/>
      <c r="BW36" s="682"/>
      <c r="BX36" s="683"/>
      <c r="BY36" s="681">
        <v>3877500</v>
      </c>
      <c r="BZ36" s="682"/>
      <c r="CA36" s="682"/>
      <c r="CB36" s="682"/>
      <c r="CC36" s="682"/>
      <c r="CD36" s="682"/>
      <c r="CE36" s="682"/>
      <c r="CF36" s="683"/>
      <c r="CG36" s="681">
        <v>4008000</v>
      </c>
      <c r="CH36" s="682"/>
      <c r="CI36" s="682"/>
      <c r="CJ36" s="682"/>
      <c r="CK36" s="682"/>
      <c r="CL36" s="682"/>
      <c r="CM36" s="682"/>
      <c r="CN36" s="683"/>
      <c r="CO36" s="681"/>
      <c r="CP36" s="682"/>
      <c r="CQ36" s="682"/>
      <c r="CR36" s="682"/>
      <c r="CS36" s="682"/>
      <c r="CT36" s="682"/>
      <c r="CU36" s="682"/>
      <c r="CV36" s="690"/>
    </row>
    <row r="37" spans="1:100" ht="12.75" customHeight="1">
      <c r="A37" s="674"/>
      <c r="B37" s="606"/>
      <c r="C37" s="606"/>
      <c r="D37" s="606"/>
      <c r="E37" s="607"/>
      <c r="F37" s="710" t="s">
        <v>415</v>
      </c>
      <c r="G37" s="710"/>
      <c r="H37" s="710"/>
      <c r="I37" s="710"/>
      <c r="J37" s="710"/>
      <c r="K37" s="710"/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710"/>
      <c r="AH37" s="710"/>
      <c r="AI37" s="710"/>
      <c r="AJ37" s="710"/>
      <c r="AK37" s="710"/>
      <c r="AL37" s="710"/>
      <c r="AM37" s="710"/>
      <c r="AN37" s="710"/>
      <c r="AO37" s="710"/>
      <c r="AP37" s="710"/>
      <c r="AQ37" s="710"/>
      <c r="AR37" s="710"/>
      <c r="AS37" s="710"/>
      <c r="AT37" s="710"/>
      <c r="AU37" s="710"/>
      <c r="AV37" s="710"/>
      <c r="AW37" s="710"/>
      <c r="AX37" s="710"/>
      <c r="AY37" s="710"/>
      <c r="AZ37" s="710"/>
      <c r="BA37" s="710"/>
      <c r="BB37" s="710"/>
      <c r="BC37" s="710"/>
      <c r="BD37" s="602"/>
      <c r="BE37" s="603"/>
      <c r="BF37" s="603"/>
      <c r="BG37" s="603"/>
      <c r="BH37" s="603"/>
      <c r="BI37" s="604"/>
      <c r="BJ37" s="680"/>
      <c r="BK37" s="603"/>
      <c r="BL37" s="603"/>
      <c r="BM37" s="603"/>
      <c r="BN37" s="603"/>
      <c r="BO37" s="604"/>
      <c r="BP37" s="625"/>
      <c r="BQ37" s="687"/>
      <c r="BR37" s="688"/>
      <c r="BS37" s="688"/>
      <c r="BT37" s="688"/>
      <c r="BU37" s="688"/>
      <c r="BV37" s="688"/>
      <c r="BW37" s="688"/>
      <c r="BX37" s="689"/>
      <c r="BY37" s="687"/>
      <c r="BZ37" s="688"/>
      <c r="CA37" s="688"/>
      <c r="CB37" s="688"/>
      <c r="CC37" s="688"/>
      <c r="CD37" s="688"/>
      <c r="CE37" s="688"/>
      <c r="CF37" s="689"/>
      <c r="CG37" s="687"/>
      <c r="CH37" s="688"/>
      <c r="CI37" s="688"/>
      <c r="CJ37" s="688"/>
      <c r="CK37" s="688"/>
      <c r="CL37" s="688"/>
      <c r="CM37" s="688"/>
      <c r="CN37" s="689"/>
      <c r="CO37" s="687"/>
      <c r="CP37" s="688"/>
      <c r="CQ37" s="688"/>
      <c r="CR37" s="688"/>
      <c r="CS37" s="688"/>
      <c r="CT37" s="688"/>
      <c r="CU37" s="688"/>
      <c r="CV37" s="692"/>
    </row>
    <row r="38" spans="1:100" ht="15" customHeight="1">
      <c r="A38" s="674" t="s">
        <v>416</v>
      </c>
      <c r="B38" s="606"/>
      <c r="C38" s="606"/>
      <c r="D38" s="606"/>
      <c r="E38" s="607"/>
      <c r="F38" s="711" t="s">
        <v>441</v>
      </c>
      <c r="G38" s="712"/>
      <c r="H38" s="712"/>
      <c r="I38" s="712"/>
      <c r="J38" s="712"/>
      <c r="K38" s="712"/>
      <c r="L38" s="712"/>
      <c r="M38" s="712"/>
      <c r="N38" s="712"/>
      <c r="O38" s="712"/>
      <c r="P38" s="712"/>
      <c r="Q38" s="712"/>
      <c r="R38" s="712"/>
      <c r="S38" s="712"/>
      <c r="T38" s="712"/>
      <c r="U38" s="712"/>
      <c r="V38" s="712"/>
      <c r="W38" s="712"/>
      <c r="X38" s="712"/>
      <c r="Y38" s="712"/>
      <c r="Z38" s="712"/>
      <c r="AA38" s="712"/>
      <c r="AB38" s="712"/>
      <c r="AC38" s="712"/>
      <c r="AD38" s="712"/>
      <c r="AE38" s="712"/>
      <c r="AF38" s="712"/>
      <c r="AG38" s="712"/>
      <c r="AH38" s="712"/>
      <c r="AI38" s="712"/>
      <c r="AJ38" s="712"/>
      <c r="AK38" s="712"/>
      <c r="AL38" s="712"/>
      <c r="AM38" s="712"/>
      <c r="AN38" s="712"/>
      <c r="AO38" s="712"/>
      <c r="AP38" s="712"/>
      <c r="AQ38" s="712"/>
      <c r="AR38" s="712"/>
      <c r="AS38" s="712"/>
      <c r="AT38" s="712"/>
      <c r="AU38" s="712"/>
      <c r="AV38" s="712"/>
      <c r="AW38" s="712"/>
      <c r="AX38" s="712"/>
      <c r="AY38" s="712"/>
      <c r="AZ38" s="712"/>
      <c r="BA38" s="712"/>
      <c r="BB38" s="712"/>
      <c r="BC38" s="712"/>
      <c r="BD38" s="598" t="s">
        <v>417</v>
      </c>
      <c r="BE38" s="599"/>
      <c r="BF38" s="599"/>
      <c r="BG38" s="599"/>
      <c r="BH38" s="599"/>
      <c r="BI38" s="599"/>
      <c r="BJ38" s="599" t="s">
        <v>33</v>
      </c>
      <c r="BK38" s="599"/>
      <c r="BL38" s="599"/>
      <c r="BM38" s="599"/>
      <c r="BN38" s="599"/>
      <c r="BO38" s="599"/>
      <c r="BP38" s="354"/>
      <c r="BQ38" s="596"/>
      <c r="BR38" s="596"/>
      <c r="BS38" s="596"/>
      <c r="BT38" s="596"/>
      <c r="BU38" s="596"/>
      <c r="BV38" s="596"/>
      <c r="BW38" s="596"/>
      <c r="BX38" s="596"/>
      <c r="BY38" s="596"/>
      <c r="BZ38" s="596"/>
      <c r="CA38" s="596"/>
      <c r="CB38" s="596"/>
      <c r="CC38" s="596"/>
      <c r="CD38" s="596"/>
      <c r="CE38" s="596"/>
      <c r="CF38" s="596"/>
      <c r="CG38" s="596"/>
      <c r="CH38" s="596"/>
      <c r="CI38" s="596"/>
      <c r="CJ38" s="596"/>
      <c r="CK38" s="596"/>
      <c r="CL38" s="596"/>
      <c r="CM38" s="596"/>
      <c r="CN38" s="596"/>
      <c r="CO38" s="596"/>
      <c r="CP38" s="596"/>
      <c r="CQ38" s="596"/>
      <c r="CR38" s="596"/>
      <c r="CS38" s="596"/>
      <c r="CT38" s="596"/>
      <c r="CU38" s="596"/>
      <c r="CV38" s="597"/>
    </row>
    <row r="39" spans="1:100" ht="12.75" customHeight="1">
      <c r="A39" s="674" t="s">
        <v>418</v>
      </c>
      <c r="B39" s="606"/>
      <c r="C39" s="606"/>
      <c r="D39" s="606"/>
      <c r="E39" s="607"/>
      <c r="F39" s="706" t="s">
        <v>419</v>
      </c>
      <c r="G39" s="706"/>
      <c r="H39" s="706"/>
      <c r="I39" s="706"/>
      <c r="J39" s="706"/>
      <c r="K39" s="706"/>
      <c r="L39" s="706"/>
      <c r="M39" s="706"/>
      <c r="N39" s="706"/>
      <c r="O39" s="706"/>
      <c r="P39" s="706"/>
      <c r="Q39" s="706"/>
      <c r="R39" s="706"/>
      <c r="S39" s="706"/>
      <c r="T39" s="706"/>
      <c r="U39" s="706"/>
      <c r="V39" s="706"/>
      <c r="W39" s="706"/>
      <c r="X39" s="706"/>
      <c r="Y39" s="706"/>
      <c r="Z39" s="706"/>
      <c r="AA39" s="706"/>
      <c r="AB39" s="706"/>
      <c r="AC39" s="706"/>
      <c r="AD39" s="706"/>
      <c r="AE39" s="706"/>
      <c r="AF39" s="706"/>
      <c r="AG39" s="706"/>
      <c r="AH39" s="706"/>
      <c r="AI39" s="706"/>
      <c r="AJ39" s="706"/>
      <c r="AK39" s="706"/>
      <c r="AL39" s="706"/>
      <c r="AM39" s="706"/>
      <c r="AN39" s="706"/>
      <c r="AO39" s="706"/>
      <c r="AP39" s="706"/>
      <c r="AQ39" s="706"/>
      <c r="AR39" s="706"/>
      <c r="AS39" s="706"/>
      <c r="AT39" s="706"/>
      <c r="AU39" s="706"/>
      <c r="AV39" s="706"/>
      <c r="AW39" s="706"/>
      <c r="AX39" s="706"/>
      <c r="AY39" s="706"/>
      <c r="AZ39" s="706"/>
      <c r="BA39" s="706"/>
      <c r="BB39" s="706"/>
      <c r="BC39" s="706"/>
      <c r="BD39" s="622" t="s">
        <v>420</v>
      </c>
      <c r="BE39" s="623"/>
      <c r="BF39" s="623"/>
      <c r="BG39" s="623"/>
      <c r="BH39" s="623"/>
      <c r="BI39" s="624"/>
      <c r="BJ39" s="678" t="s">
        <v>33</v>
      </c>
      <c r="BK39" s="623"/>
      <c r="BL39" s="623"/>
      <c r="BM39" s="623"/>
      <c r="BN39" s="623"/>
      <c r="BO39" s="624"/>
      <c r="BP39" s="609"/>
      <c r="BQ39" s="697">
        <f>BQ41+BQ46</f>
        <v>0</v>
      </c>
      <c r="BR39" s="698"/>
      <c r="BS39" s="698"/>
      <c r="BT39" s="698"/>
      <c r="BU39" s="698"/>
      <c r="BV39" s="698"/>
      <c r="BW39" s="698"/>
      <c r="BX39" s="699"/>
      <c r="BY39" s="697">
        <f>BY41+BY46</f>
        <v>0</v>
      </c>
      <c r="BZ39" s="698"/>
      <c r="CA39" s="698"/>
      <c r="CB39" s="698"/>
      <c r="CC39" s="698"/>
      <c r="CD39" s="698"/>
      <c r="CE39" s="698"/>
      <c r="CF39" s="699"/>
      <c r="CG39" s="697">
        <f>CG41+CG46</f>
        <v>0</v>
      </c>
      <c r="CH39" s="698"/>
      <c r="CI39" s="698"/>
      <c r="CJ39" s="698"/>
      <c r="CK39" s="698"/>
      <c r="CL39" s="698"/>
      <c r="CM39" s="698"/>
      <c r="CN39" s="699"/>
      <c r="CO39" s="681"/>
      <c r="CP39" s="682"/>
      <c r="CQ39" s="682"/>
      <c r="CR39" s="682"/>
      <c r="CS39" s="682"/>
      <c r="CT39" s="682"/>
      <c r="CU39" s="682"/>
      <c r="CV39" s="690"/>
    </row>
    <row r="40" spans="1:100" ht="12.75" customHeight="1">
      <c r="A40" s="674"/>
      <c r="B40" s="606"/>
      <c r="C40" s="606"/>
      <c r="D40" s="606"/>
      <c r="E40" s="607"/>
      <c r="F40" s="708" t="s">
        <v>421</v>
      </c>
      <c r="G40" s="708"/>
      <c r="H40" s="708"/>
      <c r="I40" s="708"/>
      <c r="J40" s="708"/>
      <c r="K40" s="708"/>
      <c r="L40" s="708"/>
      <c r="M40" s="708"/>
      <c r="N40" s="708"/>
      <c r="O40" s="708"/>
      <c r="P40" s="708"/>
      <c r="Q40" s="708"/>
      <c r="R40" s="708"/>
      <c r="S40" s="708"/>
      <c r="T40" s="708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8"/>
      <c r="AH40" s="708"/>
      <c r="AI40" s="708"/>
      <c r="AJ40" s="708"/>
      <c r="AK40" s="708"/>
      <c r="AL40" s="708"/>
      <c r="AM40" s="708"/>
      <c r="AN40" s="708"/>
      <c r="AO40" s="708"/>
      <c r="AP40" s="708"/>
      <c r="AQ40" s="708"/>
      <c r="AR40" s="708"/>
      <c r="AS40" s="708"/>
      <c r="AT40" s="708"/>
      <c r="AU40" s="708"/>
      <c r="AV40" s="708"/>
      <c r="AW40" s="708"/>
      <c r="AX40" s="708"/>
      <c r="AY40" s="708"/>
      <c r="AZ40" s="708"/>
      <c r="BA40" s="708"/>
      <c r="BB40" s="708"/>
      <c r="BC40" s="708"/>
      <c r="BD40" s="602"/>
      <c r="BE40" s="603"/>
      <c r="BF40" s="603"/>
      <c r="BG40" s="603"/>
      <c r="BH40" s="603"/>
      <c r="BI40" s="604"/>
      <c r="BJ40" s="680"/>
      <c r="BK40" s="603"/>
      <c r="BL40" s="603"/>
      <c r="BM40" s="603"/>
      <c r="BN40" s="603"/>
      <c r="BO40" s="604"/>
      <c r="BP40" s="625"/>
      <c r="BQ40" s="703"/>
      <c r="BR40" s="704"/>
      <c r="BS40" s="704"/>
      <c r="BT40" s="704"/>
      <c r="BU40" s="704"/>
      <c r="BV40" s="704"/>
      <c r="BW40" s="704"/>
      <c r="BX40" s="705"/>
      <c r="BY40" s="703"/>
      <c r="BZ40" s="704"/>
      <c r="CA40" s="704"/>
      <c r="CB40" s="704"/>
      <c r="CC40" s="704"/>
      <c r="CD40" s="704"/>
      <c r="CE40" s="704"/>
      <c r="CF40" s="705"/>
      <c r="CG40" s="703"/>
      <c r="CH40" s="704"/>
      <c r="CI40" s="704"/>
      <c r="CJ40" s="704"/>
      <c r="CK40" s="704"/>
      <c r="CL40" s="704"/>
      <c r="CM40" s="704"/>
      <c r="CN40" s="705"/>
      <c r="CO40" s="687"/>
      <c r="CP40" s="688"/>
      <c r="CQ40" s="688"/>
      <c r="CR40" s="688"/>
      <c r="CS40" s="688"/>
      <c r="CT40" s="688"/>
      <c r="CU40" s="688"/>
      <c r="CV40" s="692"/>
    </row>
    <row r="41" spans="1:100" ht="12.75" customHeight="1">
      <c r="A41" s="674" t="s">
        <v>422</v>
      </c>
      <c r="B41" s="606"/>
      <c r="C41" s="606"/>
      <c r="D41" s="606"/>
      <c r="E41" s="607"/>
      <c r="F41" s="709" t="s">
        <v>1</v>
      </c>
      <c r="G41" s="709"/>
      <c r="H41" s="709"/>
      <c r="I41" s="709"/>
      <c r="J41" s="709"/>
      <c r="K41" s="709"/>
      <c r="L41" s="709"/>
      <c r="M41" s="709"/>
      <c r="N41" s="709"/>
      <c r="O41" s="709"/>
      <c r="P41" s="709"/>
      <c r="Q41" s="709"/>
      <c r="R41" s="709"/>
      <c r="S41" s="709"/>
      <c r="T41" s="709"/>
      <c r="U41" s="709"/>
      <c r="V41" s="709"/>
      <c r="W41" s="709"/>
      <c r="X41" s="709"/>
      <c r="Y41" s="709"/>
      <c r="Z41" s="709"/>
      <c r="AA41" s="709"/>
      <c r="AB41" s="709"/>
      <c r="AC41" s="709"/>
      <c r="AD41" s="709"/>
      <c r="AE41" s="709"/>
      <c r="AF41" s="709"/>
      <c r="AG41" s="709"/>
      <c r="AH41" s="709"/>
      <c r="AI41" s="709"/>
      <c r="AJ41" s="709"/>
      <c r="AK41" s="709"/>
      <c r="AL41" s="709"/>
      <c r="AM41" s="709"/>
      <c r="AN41" s="709"/>
      <c r="AO41" s="709"/>
      <c r="AP41" s="709"/>
      <c r="AQ41" s="709"/>
      <c r="AR41" s="709"/>
      <c r="AS41" s="709"/>
      <c r="AT41" s="709"/>
      <c r="AU41" s="709"/>
      <c r="AV41" s="709"/>
      <c r="AW41" s="709"/>
      <c r="AX41" s="709"/>
      <c r="AY41" s="709"/>
      <c r="AZ41" s="709"/>
      <c r="BA41" s="709"/>
      <c r="BB41" s="709"/>
      <c r="BC41" s="709"/>
      <c r="BD41" s="622" t="s">
        <v>423</v>
      </c>
      <c r="BE41" s="623"/>
      <c r="BF41" s="623"/>
      <c r="BG41" s="623"/>
      <c r="BH41" s="623"/>
      <c r="BI41" s="624"/>
      <c r="BJ41" s="678" t="s">
        <v>33</v>
      </c>
      <c r="BK41" s="623"/>
      <c r="BL41" s="623"/>
      <c r="BM41" s="623"/>
      <c r="BN41" s="623"/>
      <c r="BO41" s="624"/>
      <c r="BP41" s="609"/>
      <c r="BQ41" s="681"/>
      <c r="BR41" s="682"/>
      <c r="BS41" s="682"/>
      <c r="BT41" s="682"/>
      <c r="BU41" s="682"/>
      <c r="BV41" s="682"/>
      <c r="BW41" s="682"/>
      <c r="BX41" s="683"/>
      <c r="BY41" s="681"/>
      <c r="BZ41" s="682"/>
      <c r="CA41" s="682"/>
      <c r="CB41" s="682"/>
      <c r="CC41" s="682"/>
      <c r="CD41" s="682"/>
      <c r="CE41" s="682"/>
      <c r="CF41" s="683"/>
      <c r="CG41" s="681"/>
      <c r="CH41" s="682"/>
      <c r="CI41" s="682"/>
      <c r="CJ41" s="682"/>
      <c r="CK41" s="682"/>
      <c r="CL41" s="682"/>
      <c r="CM41" s="682"/>
      <c r="CN41" s="683"/>
      <c r="CO41" s="681"/>
      <c r="CP41" s="682"/>
      <c r="CQ41" s="682"/>
      <c r="CR41" s="682"/>
      <c r="CS41" s="682"/>
      <c r="CT41" s="682"/>
      <c r="CU41" s="682"/>
      <c r="CV41" s="690"/>
    </row>
    <row r="42" spans="1:100" ht="12.75" customHeight="1">
      <c r="A42" s="674"/>
      <c r="B42" s="606"/>
      <c r="C42" s="606"/>
      <c r="D42" s="606"/>
      <c r="E42" s="607"/>
      <c r="F42" s="710" t="s">
        <v>415</v>
      </c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0"/>
      <c r="AL42" s="710"/>
      <c r="AM42" s="710"/>
      <c r="AN42" s="710"/>
      <c r="AO42" s="710"/>
      <c r="AP42" s="710"/>
      <c r="AQ42" s="710"/>
      <c r="AR42" s="710"/>
      <c r="AS42" s="710"/>
      <c r="AT42" s="710"/>
      <c r="AU42" s="710"/>
      <c r="AV42" s="710"/>
      <c r="AW42" s="710"/>
      <c r="AX42" s="710"/>
      <c r="AY42" s="710"/>
      <c r="AZ42" s="710"/>
      <c r="BA42" s="710"/>
      <c r="BB42" s="710"/>
      <c r="BC42" s="710"/>
      <c r="BD42" s="602"/>
      <c r="BE42" s="603"/>
      <c r="BF42" s="603"/>
      <c r="BG42" s="603"/>
      <c r="BH42" s="603"/>
      <c r="BI42" s="604"/>
      <c r="BJ42" s="680"/>
      <c r="BK42" s="603"/>
      <c r="BL42" s="603"/>
      <c r="BM42" s="603"/>
      <c r="BN42" s="603"/>
      <c r="BO42" s="604"/>
      <c r="BP42" s="625"/>
      <c r="BQ42" s="687"/>
      <c r="BR42" s="688"/>
      <c r="BS42" s="688"/>
      <c r="BT42" s="688"/>
      <c r="BU42" s="688"/>
      <c r="BV42" s="688"/>
      <c r="BW42" s="688"/>
      <c r="BX42" s="689"/>
      <c r="BY42" s="687"/>
      <c r="BZ42" s="688"/>
      <c r="CA42" s="688"/>
      <c r="CB42" s="688"/>
      <c r="CC42" s="688"/>
      <c r="CD42" s="688"/>
      <c r="CE42" s="688"/>
      <c r="CF42" s="689"/>
      <c r="CG42" s="687"/>
      <c r="CH42" s="688"/>
      <c r="CI42" s="688"/>
      <c r="CJ42" s="688"/>
      <c r="CK42" s="688"/>
      <c r="CL42" s="688"/>
      <c r="CM42" s="688"/>
      <c r="CN42" s="689"/>
      <c r="CO42" s="687"/>
      <c r="CP42" s="688"/>
      <c r="CQ42" s="688"/>
      <c r="CR42" s="688"/>
      <c r="CS42" s="688"/>
      <c r="CT42" s="688"/>
      <c r="CU42" s="688"/>
      <c r="CV42" s="692"/>
    </row>
    <row r="43" spans="1:100" ht="12.75" customHeight="1">
      <c r="A43" s="622"/>
      <c r="B43" s="623"/>
      <c r="C43" s="623"/>
      <c r="D43" s="623"/>
      <c r="E43" s="624"/>
      <c r="F43" s="715" t="s">
        <v>586</v>
      </c>
      <c r="G43" s="715"/>
      <c r="H43" s="715"/>
      <c r="I43" s="715"/>
      <c r="J43" s="715"/>
      <c r="K43" s="715"/>
      <c r="L43" s="715"/>
      <c r="M43" s="715"/>
      <c r="N43" s="715"/>
      <c r="O43" s="715"/>
      <c r="P43" s="715"/>
      <c r="Q43" s="715"/>
      <c r="R43" s="715"/>
      <c r="S43" s="715"/>
      <c r="T43" s="715"/>
      <c r="U43" s="715"/>
      <c r="V43" s="715"/>
      <c r="W43" s="715"/>
      <c r="X43" s="715"/>
      <c r="Y43" s="715"/>
      <c r="Z43" s="715"/>
      <c r="AA43" s="715"/>
      <c r="AB43" s="715"/>
      <c r="AC43" s="715"/>
      <c r="AD43" s="715"/>
      <c r="AE43" s="715"/>
      <c r="AF43" s="715"/>
      <c r="AG43" s="715"/>
      <c r="AH43" s="715"/>
      <c r="AI43" s="715"/>
      <c r="AJ43" s="715"/>
      <c r="AK43" s="715"/>
      <c r="AL43" s="715"/>
      <c r="AM43" s="715"/>
      <c r="AN43" s="715"/>
      <c r="AO43" s="715"/>
      <c r="AP43" s="715"/>
      <c r="AQ43" s="715"/>
      <c r="AR43" s="715"/>
      <c r="AS43" s="715"/>
      <c r="AT43" s="715"/>
      <c r="AU43" s="715"/>
      <c r="AV43" s="715"/>
      <c r="AW43" s="715"/>
      <c r="AX43" s="715"/>
      <c r="AY43" s="715"/>
      <c r="AZ43" s="715"/>
      <c r="BA43" s="715"/>
      <c r="BB43" s="715"/>
      <c r="BC43" s="715"/>
      <c r="BD43" s="619" t="s">
        <v>590</v>
      </c>
      <c r="BE43" s="620"/>
      <c r="BF43" s="620"/>
      <c r="BG43" s="620"/>
      <c r="BH43" s="620"/>
      <c r="BI43" s="621"/>
      <c r="BJ43" s="623" t="s">
        <v>33</v>
      </c>
      <c r="BK43" s="623"/>
      <c r="BL43" s="623"/>
      <c r="BM43" s="623"/>
      <c r="BN43" s="623"/>
      <c r="BO43" s="624"/>
      <c r="BP43" s="358"/>
      <c r="BQ43" s="681"/>
      <c r="BR43" s="682"/>
      <c r="BS43" s="682"/>
      <c r="BT43" s="682"/>
      <c r="BU43" s="682"/>
      <c r="BV43" s="682"/>
      <c r="BW43" s="682"/>
      <c r="BX43" s="683"/>
      <c r="BY43" s="681"/>
      <c r="BZ43" s="682"/>
      <c r="CA43" s="682"/>
      <c r="CB43" s="682"/>
      <c r="CC43" s="682"/>
      <c r="CD43" s="682"/>
      <c r="CE43" s="682"/>
      <c r="CF43" s="683"/>
      <c r="CG43" s="681"/>
      <c r="CH43" s="682"/>
      <c r="CI43" s="682"/>
      <c r="CJ43" s="682"/>
      <c r="CK43" s="682"/>
      <c r="CL43" s="682"/>
      <c r="CM43" s="682"/>
      <c r="CN43" s="683"/>
      <c r="CO43" s="681"/>
      <c r="CP43" s="682"/>
      <c r="CQ43" s="682"/>
      <c r="CR43" s="682"/>
      <c r="CS43" s="682"/>
      <c r="CT43" s="682"/>
      <c r="CU43" s="682"/>
      <c r="CV43" s="690"/>
    </row>
    <row r="44" spans="1:100" ht="12.75" customHeight="1">
      <c r="A44" s="619"/>
      <c r="B44" s="620"/>
      <c r="C44" s="620"/>
      <c r="D44" s="620"/>
      <c r="E44" s="620"/>
      <c r="F44" s="752"/>
      <c r="G44" s="753"/>
      <c r="H44" s="753"/>
      <c r="I44" s="753"/>
      <c r="J44" s="753"/>
      <c r="K44" s="753"/>
      <c r="L44" s="753"/>
      <c r="M44" s="753"/>
      <c r="N44" s="753"/>
      <c r="O44" s="753"/>
      <c r="P44" s="753"/>
      <c r="Q44" s="753"/>
      <c r="R44" s="753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753"/>
      <c r="AD44" s="753"/>
      <c r="AE44" s="753"/>
      <c r="AF44" s="753"/>
      <c r="AG44" s="753"/>
      <c r="AH44" s="753"/>
      <c r="AI44" s="753"/>
      <c r="AJ44" s="753"/>
      <c r="AK44" s="753"/>
      <c r="AL44" s="753"/>
      <c r="AM44" s="753"/>
      <c r="AN44" s="753"/>
      <c r="AO44" s="753"/>
      <c r="AP44" s="753"/>
      <c r="AQ44" s="753"/>
      <c r="AR44" s="753"/>
      <c r="AS44" s="753"/>
      <c r="AT44" s="753"/>
      <c r="AU44" s="753"/>
      <c r="AV44" s="753"/>
      <c r="AW44" s="753"/>
      <c r="AX44" s="753"/>
      <c r="AY44" s="753"/>
      <c r="AZ44" s="753"/>
      <c r="BA44" s="753"/>
      <c r="BB44" s="753"/>
      <c r="BC44" s="753"/>
      <c r="BD44" s="738"/>
      <c r="BE44" s="739"/>
      <c r="BF44" s="739"/>
      <c r="BG44" s="739"/>
      <c r="BH44" s="739"/>
      <c r="BI44" s="740"/>
      <c r="BJ44" s="741"/>
      <c r="BK44" s="739"/>
      <c r="BL44" s="739"/>
      <c r="BM44" s="739"/>
      <c r="BN44" s="739"/>
      <c r="BO44" s="740"/>
      <c r="BP44" s="358"/>
      <c r="BQ44" s="684"/>
      <c r="BR44" s="685"/>
      <c r="BS44" s="685"/>
      <c r="BT44" s="685"/>
      <c r="BU44" s="685"/>
      <c r="BV44" s="685"/>
      <c r="BW44" s="685"/>
      <c r="BX44" s="686"/>
      <c r="BY44" s="684"/>
      <c r="BZ44" s="685"/>
      <c r="CA44" s="685"/>
      <c r="CB44" s="685"/>
      <c r="CC44" s="685"/>
      <c r="CD44" s="685"/>
      <c r="CE44" s="685"/>
      <c r="CF44" s="686"/>
      <c r="CG44" s="684"/>
      <c r="CH44" s="685"/>
      <c r="CI44" s="685"/>
      <c r="CJ44" s="685"/>
      <c r="CK44" s="685"/>
      <c r="CL44" s="685"/>
      <c r="CM44" s="685"/>
      <c r="CN44" s="686"/>
      <c r="CO44" s="684"/>
      <c r="CP44" s="685"/>
      <c r="CQ44" s="685"/>
      <c r="CR44" s="685"/>
      <c r="CS44" s="685"/>
      <c r="CT44" s="685"/>
      <c r="CU44" s="685"/>
      <c r="CV44" s="691"/>
    </row>
    <row r="45" spans="1:100" ht="12.75" customHeight="1">
      <c r="A45" s="602"/>
      <c r="B45" s="603"/>
      <c r="C45" s="603"/>
      <c r="D45" s="603"/>
      <c r="E45" s="604"/>
      <c r="F45" s="750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751"/>
      <c r="Y45" s="751"/>
      <c r="Z45" s="751"/>
      <c r="AA45" s="751"/>
      <c r="AB45" s="751"/>
      <c r="AC45" s="751"/>
      <c r="AD45" s="751"/>
      <c r="AE45" s="751"/>
      <c r="AF45" s="751"/>
      <c r="AG45" s="751"/>
      <c r="AH45" s="751"/>
      <c r="AI45" s="751"/>
      <c r="AJ45" s="751"/>
      <c r="AK45" s="751"/>
      <c r="AL45" s="751"/>
      <c r="AM45" s="751"/>
      <c r="AN45" s="751"/>
      <c r="AO45" s="751"/>
      <c r="AP45" s="751"/>
      <c r="AQ45" s="751"/>
      <c r="AR45" s="751"/>
      <c r="AS45" s="751"/>
      <c r="AT45" s="751"/>
      <c r="AU45" s="751"/>
      <c r="AV45" s="751"/>
      <c r="AW45" s="751"/>
      <c r="AX45" s="751"/>
      <c r="AY45" s="751"/>
      <c r="AZ45" s="751"/>
      <c r="BA45" s="751"/>
      <c r="BB45" s="751"/>
      <c r="BC45" s="751"/>
      <c r="BD45" s="747"/>
      <c r="BE45" s="732"/>
      <c r="BF45" s="732"/>
      <c r="BG45" s="732"/>
      <c r="BH45" s="732"/>
      <c r="BI45" s="748"/>
      <c r="BJ45" s="749"/>
      <c r="BK45" s="732"/>
      <c r="BL45" s="732"/>
      <c r="BM45" s="732"/>
      <c r="BN45" s="732"/>
      <c r="BO45" s="748"/>
      <c r="BP45" s="359"/>
      <c r="BQ45" s="687"/>
      <c r="BR45" s="688"/>
      <c r="BS45" s="688"/>
      <c r="BT45" s="688"/>
      <c r="BU45" s="688"/>
      <c r="BV45" s="688"/>
      <c r="BW45" s="688"/>
      <c r="BX45" s="689"/>
      <c r="BY45" s="687"/>
      <c r="BZ45" s="688"/>
      <c r="CA45" s="688"/>
      <c r="CB45" s="688"/>
      <c r="CC45" s="688"/>
      <c r="CD45" s="688"/>
      <c r="CE45" s="688"/>
      <c r="CF45" s="689"/>
      <c r="CG45" s="687"/>
      <c r="CH45" s="688"/>
      <c r="CI45" s="688"/>
      <c r="CJ45" s="688"/>
      <c r="CK45" s="688"/>
      <c r="CL45" s="688"/>
      <c r="CM45" s="688"/>
      <c r="CN45" s="689"/>
      <c r="CO45" s="687"/>
      <c r="CP45" s="688"/>
      <c r="CQ45" s="688"/>
      <c r="CR45" s="688"/>
      <c r="CS45" s="688"/>
      <c r="CT45" s="688"/>
      <c r="CU45" s="688"/>
      <c r="CV45" s="692"/>
    </row>
    <row r="46" spans="1:100" ht="15" customHeight="1">
      <c r="A46" s="674" t="s">
        <v>424</v>
      </c>
      <c r="B46" s="606"/>
      <c r="C46" s="606"/>
      <c r="D46" s="606"/>
      <c r="E46" s="607"/>
      <c r="F46" s="711" t="s">
        <v>441</v>
      </c>
      <c r="G46" s="712"/>
      <c r="H46" s="712"/>
      <c r="I46" s="712"/>
      <c r="J46" s="712"/>
      <c r="K46" s="712"/>
      <c r="L46" s="712"/>
      <c r="M46" s="712"/>
      <c r="N46" s="712"/>
      <c r="O46" s="712"/>
      <c r="P46" s="712"/>
      <c r="Q46" s="712"/>
      <c r="R46" s="712"/>
      <c r="S46" s="712"/>
      <c r="T46" s="712"/>
      <c r="U46" s="712"/>
      <c r="V46" s="712"/>
      <c r="W46" s="712"/>
      <c r="X46" s="712"/>
      <c r="Y46" s="712"/>
      <c r="Z46" s="712"/>
      <c r="AA46" s="712"/>
      <c r="AB46" s="712"/>
      <c r="AC46" s="712"/>
      <c r="AD46" s="712"/>
      <c r="AE46" s="712"/>
      <c r="AF46" s="712"/>
      <c r="AG46" s="712"/>
      <c r="AH46" s="712"/>
      <c r="AI46" s="712"/>
      <c r="AJ46" s="712"/>
      <c r="AK46" s="712"/>
      <c r="AL46" s="712"/>
      <c r="AM46" s="712"/>
      <c r="AN46" s="712"/>
      <c r="AO46" s="712"/>
      <c r="AP46" s="712"/>
      <c r="AQ46" s="712"/>
      <c r="AR46" s="712"/>
      <c r="AS46" s="712"/>
      <c r="AT46" s="712"/>
      <c r="AU46" s="712"/>
      <c r="AV46" s="712"/>
      <c r="AW46" s="712"/>
      <c r="AX46" s="712"/>
      <c r="AY46" s="712"/>
      <c r="AZ46" s="712"/>
      <c r="BA46" s="712"/>
      <c r="BB46" s="712"/>
      <c r="BC46" s="712"/>
      <c r="BD46" s="598" t="s">
        <v>425</v>
      </c>
      <c r="BE46" s="599"/>
      <c r="BF46" s="599"/>
      <c r="BG46" s="599"/>
      <c r="BH46" s="599"/>
      <c r="BI46" s="599"/>
      <c r="BJ46" s="599" t="s">
        <v>33</v>
      </c>
      <c r="BK46" s="599"/>
      <c r="BL46" s="599"/>
      <c r="BM46" s="599"/>
      <c r="BN46" s="599"/>
      <c r="BO46" s="599"/>
      <c r="BP46" s="354"/>
      <c r="BQ46" s="596"/>
      <c r="BR46" s="596"/>
      <c r="BS46" s="596"/>
      <c r="BT46" s="596"/>
      <c r="BU46" s="596"/>
      <c r="BV46" s="596"/>
      <c r="BW46" s="596"/>
      <c r="BX46" s="596"/>
      <c r="BY46" s="596"/>
      <c r="BZ46" s="596"/>
      <c r="CA46" s="596"/>
      <c r="CB46" s="596"/>
      <c r="CC46" s="596"/>
      <c r="CD46" s="596"/>
      <c r="CE46" s="596"/>
      <c r="CF46" s="596"/>
      <c r="CG46" s="596"/>
      <c r="CH46" s="596"/>
      <c r="CI46" s="596"/>
      <c r="CJ46" s="596"/>
      <c r="CK46" s="596"/>
      <c r="CL46" s="596"/>
      <c r="CM46" s="596"/>
      <c r="CN46" s="596"/>
      <c r="CO46" s="596"/>
      <c r="CP46" s="596"/>
      <c r="CQ46" s="596"/>
      <c r="CR46" s="596"/>
      <c r="CS46" s="596"/>
      <c r="CT46" s="596"/>
      <c r="CU46" s="596"/>
      <c r="CV46" s="597"/>
    </row>
    <row r="47" spans="1:100" ht="15" customHeight="1">
      <c r="A47" s="674" t="s">
        <v>426</v>
      </c>
      <c r="B47" s="606"/>
      <c r="C47" s="606"/>
      <c r="D47" s="606"/>
      <c r="E47" s="607"/>
      <c r="F47" s="713" t="s">
        <v>515</v>
      </c>
      <c r="G47" s="714"/>
      <c r="H47" s="714"/>
      <c r="I47" s="714"/>
      <c r="J47" s="714"/>
      <c r="K47" s="714"/>
      <c r="L47" s="714"/>
      <c r="M47" s="714"/>
      <c r="N47" s="714"/>
      <c r="O47" s="714"/>
      <c r="P47" s="714"/>
      <c r="Q47" s="714"/>
      <c r="R47" s="714"/>
      <c r="S47" s="714"/>
      <c r="T47" s="714"/>
      <c r="U47" s="714"/>
      <c r="V47" s="714"/>
      <c r="W47" s="714"/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/>
      <c r="AJ47" s="714"/>
      <c r="AK47" s="714"/>
      <c r="AL47" s="714"/>
      <c r="AM47" s="714"/>
      <c r="AN47" s="714"/>
      <c r="AO47" s="714"/>
      <c r="AP47" s="714"/>
      <c r="AQ47" s="714"/>
      <c r="AR47" s="714"/>
      <c r="AS47" s="714"/>
      <c r="AT47" s="714"/>
      <c r="AU47" s="714"/>
      <c r="AV47" s="714"/>
      <c r="AW47" s="714"/>
      <c r="AX47" s="714"/>
      <c r="AY47" s="714"/>
      <c r="AZ47" s="714"/>
      <c r="BA47" s="714"/>
      <c r="BB47" s="714"/>
      <c r="BC47" s="714"/>
      <c r="BD47" s="598" t="s">
        <v>427</v>
      </c>
      <c r="BE47" s="599"/>
      <c r="BF47" s="599"/>
      <c r="BG47" s="599"/>
      <c r="BH47" s="599"/>
      <c r="BI47" s="599"/>
      <c r="BJ47" s="599" t="s">
        <v>33</v>
      </c>
      <c r="BK47" s="599"/>
      <c r="BL47" s="599"/>
      <c r="BM47" s="599"/>
      <c r="BN47" s="599"/>
      <c r="BO47" s="599"/>
      <c r="BP47" s="354"/>
      <c r="BQ47" s="596"/>
      <c r="BR47" s="596"/>
      <c r="BS47" s="596"/>
      <c r="BT47" s="596"/>
      <c r="BU47" s="596"/>
      <c r="BV47" s="596"/>
      <c r="BW47" s="596"/>
      <c r="BX47" s="596"/>
      <c r="BY47" s="596"/>
      <c r="BZ47" s="596"/>
      <c r="CA47" s="596"/>
      <c r="CB47" s="596"/>
      <c r="CC47" s="596"/>
      <c r="CD47" s="596"/>
      <c r="CE47" s="596"/>
      <c r="CF47" s="596"/>
      <c r="CG47" s="596"/>
      <c r="CH47" s="596"/>
      <c r="CI47" s="596"/>
      <c r="CJ47" s="596"/>
      <c r="CK47" s="596"/>
      <c r="CL47" s="596"/>
      <c r="CM47" s="596"/>
      <c r="CN47" s="596"/>
      <c r="CO47" s="596"/>
      <c r="CP47" s="596"/>
      <c r="CQ47" s="596"/>
      <c r="CR47" s="596"/>
      <c r="CS47" s="596"/>
      <c r="CT47" s="596"/>
      <c r="CU47" s="596"/>
      <c r="CV47" s="597"/>
    </row>
    <row r="48" spans="1:100" ht="12.75" customHeight="1">
      <c r="A48" s="622"/>
      <c r="B48" s="623"/>
      <c r="C48" s="623"/>
      <c r="D48" s="623"/>
      <c r="E48" s="624"/>
      <c r="F48" s="715" t="s">
        <v>586</v>
      </c>
      <c r="G48" s="715"/>
      <c r="H48" s="715"/>
      <c r="I48" s="715"/>
      <c r="J48" s="715"/>
      <c r="K48" s="715"/>
      <c r="L48" s="715"/>
      <c r="M48" s="715"/>
      <c r="N48" s="715"/>
      <c r="O48" s="715"/>
      <c r="P48" s="715"/>
      <c r="Q48" s="715"/>
      <c r="R48" s="715"/>
      <c r="S48" s="715"/>
      <c r="T48" s="715"/>
      <c r="U48" s="715"/>
      <c r="V48" s="715"/>
      <c r="W48" s="715"/>
      <c r="X48" s="715"/>
      <c r="Y48" s="715"/>
      <c r="Z48" s="715"/>
      <c r="AA48" s="715"/>
      <c r="AB48" s="715"/>
      <c r="AC48" s="715"/>
      <c r="AD48" s="715"/>
      <c r="AE48" s="715"/>
      <c r="AF48" s="715"/>
      <c r="AG48" s="715"/>
      <c r="AH48" s="715"/>
      <c r="AI48" s="715"/>
      <c r="AJ48" s="715"/>
      <c r="AK48" s="715"/>
      <c r="AL48" s="715"/>
      <c r="AM48" s="715"/>
      <c r="AN48" s="715"/>
      <c r="AO48" s="715"/>
      <c r="AP48" s="715"/>
      <c r="AQ48" s="715"/>
      <c r="AR48" s="715"/>
      <c r="AS48" s="715"/>
      <c r="AT48" s="715"/>
      <c r="AU48" s="715"/>
      <c r="AV48" s="715"/>
      <c r="AW48" s="715"/>
      <c r="AX48" s="715"/>
      <c r="AY48" s="715"/>
      <c r="AZ48" s="715"/>
      <c r="BA48" s="715"/>
      <c r="BB48" s="715"/>
      <c r="BC48" s="715"/>
      <c r="BD48" s="619" t="s">
        <v>591</v>
      </c>
      <c r="BE48" s="620"/>
      <c r="BF48" s="620"/>
      <c r="BG48" s="620"/>
      <c r="BH48" s="620"/>
      <c r="BI48" s="621"/>
      <c r="BJ48" s="623" t="s">
        <v>33</v>
      </c>
      <c r="BK48" s="623"/>
      <c r="BL48" s="623"/>
      <c r="BM48" s="623"/>
      <c r="BN48" s="623"/>
      <c r="BO48" s="624"/>
      <c r="BP48" s="358"/>
      <c r="BQ48" s="681"/>
      <c r="BR48" s="682"/>
      <c r="BS48" s="682"/>
      <c r="BT48" s="682"/>
      <c r="BU48" s="682"/>
      <c r="BV48" s="682"/>
      <c r="BW48" s="682"/>
      <c r="BX48" s="683"/>
      <c r="BY48" s="681"/>
      <c r="BZ48" s="682"/>
      <c r="CA48" s="682"/>
      <c r="CB48" s="682"/>
      <c r="CC48" s="682"/>
      <c r="CD48" s="682"/>
      <c r="CE48" s="682"/>
      <c r="CF48" s="683"/>
      <c r="CG48" s="681"/>
      <c r="CH48" s="682"/>
      <c r="CI48" s="682"/>
      <c r="CJ48" s="682"/>
      <c r="CK48" s="682"/>
      <c r="CL48" s="682"/>
      <c r="CM48" s="682"/>
      <c r="CN48" s="683"/>
      <c r="CO48" s="681"/>
      <c r="CP48" s="682"/>
      <c r="CQ48" s="682"/>
      <c r="CR48" s="682"/>
      <c r="CS48" s="682"/>
      <c r="CT48" s="682"/>
      <c r="CU48" s="682"/>
      <c r="CV48" s="690"/>
    </row>
    <row r="49" spans="1:100" ht="12.75" customHeight="1">
      <c r="A49" s="619"/>
      <c r="B49" s="620"/>
      <c r="C49" s="620"/>
      <c r="D49" s="620"/>
      <c r="E49" s="620"/>
      <c r="F49" s="752"/>
      <c r="G49" s="753"/>
      <c r="H49" s="753"/>
      <c r="I49" s="753"/>
      <c r="J49" s="753"/>
      <c r="K49" s="753"/>
      <c r="L49" s="753"/>
      <c r="M49" s="753"/>
      <c r="N49" s="753"/>
      <c r="O49" s="753"/>
      <c r="P49" s="753"/>
      <c r="Q49" s="753"/>
      <c r="R49" s="753"/>
      <c r="S49" s="753"/>
      <c r="T49" s="753"/>
      <c r="U49" s="753"/>
      <c r="V49" s="753"/>
      <c r="W49" s="753"/>
      <c r="X49" s="753"/>
      <c r="Y49" s="753"/>
      <c r="Z49" s="753"/>
      <c r="AA49" s="753"/>
      <c r="AB49" s="753"/>
      <c r="AC49" s="753"/>
      <c r="AD49" s="753"/>
      <c r="AE49" s="753"/>
      <c r="AF49" s="753"/>
      <c r="AG49" s="753"/>
      <c r="AH49" s="753"/>
      <c r="AI49" s="753"/>
      <c r="AJ49" s="753"/>
      <c r="AK49" s="753"/>
      <c r="AL49" s="753"/>
      <c r="AM49" s="753"/>
      <c r="AN49" s="753"/>
      <c r="AO49" s="753"/>
      <c r="AP49" s="753"/>
      <c r="AQ49" s="753"/>
      <c r="AR49" s="753"/>
      <c r="AS49" s="753"/>
      <c r="AT49" s="753"/>
      <c r="AU49" s="753"/>
      <c r="AV49" s="753"/>
      <c r="AW49" s="753"/>
      <c r="AX49" s="753"/>
      <c r="AY49" s="753"/>
      <c r="AZ49" s="753"/>
      <c r="BA49" s="753"/>
      <c r="BB49" s="753"/>
      <c r="BC49" s="753"/>
      <c r="BD49" s="738"/>
      <c r="BE49" s="739"/>
      <c r="BF49" s="739"/>
      <c r="BG49" s="739"/>
      <c r="BH49" s="739"/>
      <c r="BI49" s="740"/>
      <c r="BJ49" s="741"/>
      <c r="BK49" s="739"/>
      <c r="BL49" s="739"/>
      <c r="BM49" s="739"/>
      <c r="BN49" s="739"/>
      <c r="BO49" s="740"/>
      <c r="BP49" s="358"/>
      <c r="BQ49" s="684"/>
      <c r="BR49" s="685"/>
      <c r="BS49" s="685"/>
      <c r="BT49" s="685"/>
      <c r="BU49" s="685"/>
      <c r="BV49" s="685"/>
      <c r="BW49" s="685"/>
      <c r="BX49" s="686"/>
      <c r="BY49" s="684"/>
      <c r="BZ49" s="685"/>
      <c r="CA49" s="685"/>
      <c r="CB49" s="685"/>
      <c r="CC49" s="685"/>
      <c r="CD49" s="685"/>
      <c r="CE49" s="685"/>
      <c r="CF49" s="686"/>
      <c r="CG49" s="684"/>
      <c r="CH49" s="685"/>
      <c r="CI49" s="685"/>
      <c r="CJ49" s="685"/>
      <c r="CK49" s="685"/>
      <c r="CL49" s="685"/>
      <c r="CM49" s="685"/>
      <c r="CN49" s="686"/>
      <c r="CO49" s="684"/>
      <c r="CP49" s="685"/>
      <c r="CQ49" s="685"/>
      <c r="CR49" s="685"/>
      <c r="CS49" s="685"/>
      <c r="CT49" s="685"/>
      <c r="CU49" s="685"/>
      <c r="CV49" s="691"/>
    </row>
    <row r="50" spans="1:100" ht="12.75" customHeight="1">
      <c r="A50" s="602"/>
      <c r="B50" s="603"/>
      <c r="C50" s="603"/>
      <c r="D50" s="603"/>
      <c r="E50" s="604"/>
      <c r="F50" s="750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751"/>
      <c r="AE50" s="751"/>
      <c r="AF50" s="751"/>
      <c r="AG50" s="751"/>
      <c r="AH50" s="751"/>
      <c r="AI50" s="751"/>
      <c r="AJ50" s="751"/>
      <c r="AK50" s="751"/>
      <c r="AL50" s="751"/>
      <c r="AM50" s="751"/>
      <c r="AN50" s="751"/>
      <c r="AO50" s="751"/>
      <c r="AP50" s="751"/>
      <c r="AQ50" s="751"/>
      <c r="AR50" s="751"/>
      <c r="AS50" s="751"/>
      <c r="AT50" s="751"/>
      <c r="AU50" s="751"/>
      <c r="AV50" s="751"/>
      <c r="AW50" s="751"/>
      <c r="AX50" s="751"/>
      <c r="AY50" s="751"/>
      <c r="AZ50" s="751"/>
      <c r="BA50" s="751"/>
      <c r="BB50" s="751"/>
      <c r="BC50" s="751"/>
      <c r="BD50" s="747"/>
      <c r="BE50" s="732"/>
      <c r="BF50" s="732"/>
      <c r="BG50" s="732"/>
      <c r="BH50" s="732"/>
      <c r="BI50" s="748"/>
      <c r="BJ50" s="749"/>
      <c r="BK50" s="732"/>
      <c r="BL50" s="732"/>
      <c r="BM50" s="732"/>
      <c r="BN50" s="732"/>
      <c r="BO50" s="748"/>
      <c r="BP50" s="359"/>
      <c r="BQ50" s="687"/>
      <c r="BR50" s="688"/>
      <c r="BS50" s="688"/>
      <c r="BT50" s="688"/>
      <c r="BU50" s="688"/>
      <c r="BV50" s="688"/>
      <c r="BW50" s="688"/>
      <c r="BX50" s="689"/>
      <c r="BY50" s="687"/>
      <c r="BZ50" s="688"/>
      <c r="CA50" s="688"/>
      <c r="CB50" s="688"/>
      <c r="CC50" s="688"/>
      <c r="CD50" s="688"/>
      <c r="CE50" s="688"/>
      <c r="CF50" s="689"/>
      <c r="CG50" s="687"/>
      <c r="CH50" s="688"/>
      <c r="CI50" s="688"/>
      <c r="CJ50" s="688"/>
      <c r="CK50" s="688"/>
      <c r="CL50" s="688"/>
      <c r="CM50" s="688"/>
      <c r="CN50" s="689"/>
      <c r="CO50" s="687"/>
      <c r="CP50" s="688"/>
      <c r="CQ50" s="688"/>
      <c r="CR50" s="688"/>
      <c r="CS50" s="688"/>
      <c r="CT50" s="688"/>
      <c r="CU50" s="688"/>
      <c r="CV50" s="692"/>
    </row>
    <row r="51" spans="1:100" ht="15" customHeight="1">
      <c r="A51" s="674" t="s">
        <v>428</v>
      </c>
      <c r="B51" s="606"/>
      <c r="C51" s="606"/>
      <c r="D51" s="606"/>
      <c r="E51" s="607"/>
      <c r="F51" s="713" t="s">
        <v>429</v>
      </c>
      <c r="G51" s="714"/>
      <c r="H51" s="714"/>
      <c r="I51" s="714"/>
      <c r="J51" s="714"/>
      <c r="K51" s="714"/>
      <c r="L51" s="714"/>
      <c r="M51" s="714"/>
      <c r="N51" s="714"/>
      <c r="O51" s="714"/>
      <c r="P51" s="714"/>
      <c r="Q51" s="714"/>
      <c r="R51" s="714"/>
      <c r="S51" s="714"/>
      <c r="T51" s="714"/>
      <c r="U51" s="714"/>
      <c r="V51" s="714"/>
      <c r="W51" s="714"/>
      <c r="X51" s="714"/>
      <c r="Y51" s="714"/>
      <c r="Z51" s="714"/>
      <c r="AA51" s="714"/>
      <c r="AB51" s="714"/>
      <c r="AC51" s="714"/>
      <c r="AD51" s="714"/>
      <c r="AE51" s="714"/>
      <c r="AF51" s="714"/>
      <c r="AG51" s="714"/>
      <c r="AH51" s="714"/>
      <c r="AI51" s="714"/>
      <c r="AJ51" s="714"/>
      <c r="AK51" s="714"/>
      <c r="AL51" s="714"/>
      <c r="AM51" s="714"/>
      <c r="AN51" s="714"/>
      <c r="AO51" s="714"/>
      <c r="AP51" s="714"/>
      <c r="AQ51" s="714"/>
      <c r="AR51" s="714"/>
      <c r="AS51" s="714"/>
      <c r="AT51" s="714"/>
      <c r="AU51" s="714"/>
      <c r="AV51" s="714"/>
      <c r="AW51" s="714"/>
      <c r="AX51" s="714"/>
      <c r="AY51" s="714"/>
      <c r="AZ51" s="714"/>
      <c r="BA51" s="714"/>
      <c r="BB51" s="714"/>
      <c r="BC51" s="714"/>
      <c r="BD51" s="598" t="s">
        <v>430</v>
      </c>
      <c r="BE51" s="599"/>
      <c r="BF51" s="599"/>
      <c r="BG51" s="599"/>
      <c r="BH51" s="599"/>
      <c r="BI51" s="599"/>
      <c r="BJ51" s="599" t="s">
        <v>33</v>
      </c>
      <c r="BK51" s="599"/>
      <c r="BL51" s="599"/>
      <c r="BM51" s="599"/>
      <c r="BN51" s="599"/>
      <c r="BO51" s="599"/>
      <c r="BP51" s="354"/>
      <c r="BQ51" s="596">
        <f>BQ52+BQ54</f>
        <v>0</v>
      </c>
      <c r="BR51" s="596"/>
      <c r="BS51" s="596"/>
      <c r="BT51" s="596"/>
      <c r="BU51" s="596"/>
      <c r="BV51" s="596"/>
      <c r="BW51" s="596"/>
      <c r="BX51" s="596"/>
      <c r="BY51" s="596">
        <f>BY52+BY54</f>
        <v>0</v>
      </c>
      <c r="BZ51" s="596"/>
      <c r="CA51" s="596"/>
      <c r="CB51" s="596"/>
      <c r="CC51" s="596"/>
      <c r="CD51" s="596"/>
      <c r="CE51" s="596"/>
      <c r="CF51" s="596"/>
      <c r="CG51" s="596">
        <f>CG52+CG54</f>
        <v>0</v>
      </c>
      <c r="CH51" s="596"/>
      <c r="CI51" s="596"/>
      <c r="CJ51" s="596"/>
      <c r="CK51" s="596"/>
      <c r="CL51" s="596"/>
      <c r="CM51" s="596"/>
      <c r="CN51" s="596"/>
      <c r="CO51" s="596"/>
      <c r="CP51" s="596"/>
      <c r="CQ51" s="596"/>
      <c r="CR51" s="596"/>
      <c r="CS51" s="596"/>
      <c r="CT51" s="596"/>
      <c r="CU51" s="596"/>
      <c r="CV51" s="597"/>
    </row>
    <row r="52" spans="1:100" ht="12.75" customHeight="1">
      <c r="A52" s="602" t="s">
        <v>431</v>
      </c>
      <c r="B52" s="603"/>
      <c r="C52" s="603"/>
      <c r="D52" s="603"/>
      <c r="E52" s="604"/>
      <c r="F52" s="715" t="s">
        <v>1</v>
      </c>
      <c r="G52" s="715"/>
      <c r="H52" s="715"/>
      <c r="I52" s="715"/>
      <c r="J52" s="715"/>
      <c r="K52" s="715"/>
      <c r="L52" s="715"/>
      <c r="M52" s="715"/>
      <c r="N52" s="715"/>
      <c r="O52" s="715"/>
      <c r="P52" s="715"/>
      <c r="Q52" s="715"/>
      <c r="R52" s="715"/>
      <c r="S52" s="715"/>
      <c r="T52" s="715"/>
      <c r="U52" s="715"/>
      <c r="V52" s="715"/>
      <c r="W52" s="715"/>
      <c r="X52" s="715"/>
      <c r="Y52" s="715"/>
      <c r="Z52" s="715"/>
      <c r="AA52" s="715"/>
      <c r="AB52" s="715"/>
      <c r="AC52" s="715"/>
      <c r="AD52" s="715"/>
      <c r="AE52" s="715"/>
      <c r="AF52" s="715"/>
      <c r="AG52" s="715"/>
      <c r="AH52" s="715"/>
      <c r="AI52" s="715"/>
      <c r="AJ52" s="715"/>
      <c r="AK52" s="715"/>
      <c r="AL52" s="715"/>
      <c r="AM52" s="715"/>
      <c r="AN52" s="715"/>
      <c r="AO52" s="715"/>
      <c r="AP52" s="715"/>
      <c r="AQ52" s="715"/>
      <c r="AR52" s="715"/>
      <c r="AS52" s="715"/>
      <c r="AT52" s="715"/>
      <c r="AU52" s="715"/>
      <c r="AV52" s="715"/>
      <c r="AW52" s="715"/>
      <c r="AX52" s="715"/>
      <c r="AY52" s="715"/>
      <c r="AZ52" s="715"/>
      <c r="BA52" s="715"/>
      <c r="BB52" s="715"/>
      <c r="BC52" s="715"/>
      <c r="BD52" s="622" t="s">
        <v>432</v>
      </c>
      <c r="BE52" s="623"/>
      <c r="BF52" s="623"/>
      <c r="BG52" s="623"/>
      <c r="BH52" s="623"/>
      <c r="BI52" s="624"/>
      <c r="BJ52" s="678" t="s">
        <v>33</v>
      </c>
      <c r="BK52" s="623"/>
      <c r="BL52" s="623"/>
      <c r="BM52" s="623"/>
      <c r="BN52" s="623"/>
      <c r="BO52" s="624"/>
      <c r="BP52" s="609"/>
      <c r="BQ52" s="681"/>
      <c r="BR52" s="682"/>
      <c r="BS52" s="682"/>
      <c r="BT52" s="682"/>
      <c r="BU52" s="682"/>
      <c r="BV52" s="682"/>
      <c r="BW52" s="682"/>
      <c r="BX52" s="683"/>
      <c r="BY52" s="681"/>
      <c r="BZ52" s="682"/>
      <c r="CA52" s="682"/>
      <c r="CB52" s="682"/>
      <c r="CC52" s="682"/>
      <c r="CD52" s="682"/>
      <c r="CE52" s="682"/>
      <c r="CF52" s="683"/>
      <c r="CG52" s="681"/>
      <c r="CH52" s="682"/>
      <c r="CI52" s="682"/>
      <c r="CJ52" s="682"/>
      <c r="CK52" s="682"/>
      <c r="CL52" s="682"/>
      <c r="CM52" s="682"/>
      <c r="CN52" s="683"/>
      <c r="CO52" s="681"/>
      <c r="CP52" s="682"/>
      <c r="CQ52" s="682"/>
      <c r="CR52" s="682"/>
      <c r="CS52" s="682"/>
      <c r="CT52" s="682"/>
      <c r="CU52" s="682"/>
      <c r="CV52" s="690"/>
    </row>
    <row r="53" spans="1:100" ht="12.75" customHeight="1">
      <c r="A53" s="674"/>
      <c r="B53" s="606"/>
      <c r="C53" s="606"/>
      <c r="D53" s="606"/>
      <c r="E53" s="607"/>
      <c r="F53" s="710" t="s">
        <v>415</v>
      </c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0"/>
      <c r="T53" s="710"/>
      <c r="U53" s="710"/>
      <c r="V53" s="710"/>
      <c r="W53" s="710"/>
      <c r="X53" s="710"/>
      <c r="Y53" s="710"/>
      <c r="Z53" s="710"/>
      <c r="AA53" s="710"/>
      <c r="AB53" s="710"/>
      <c r="AC53" s="710"/>
      <c r="AD53" s="710"/>
      <c r="AE53" s="710"/>
      <c r="AF53" s="710"/>
      <c r="AG53" s="710"/>
      <c r="AH53" s="710"/>
      <c r="AI53" s="710"/>
      <c r="AJ53" s="710"/>
      <c r="AK53" s="710"/>
      <c r="AL53" s="710"/>
      <c r="AM53" s="710"/>
      <c r="AN53" s="710"/>
      <c r="AO53" s="710"/>
      <c r="AP53" s="710"/>
      <c r="AQ53" s="710"/>
      <c r="AR53" s="710"/>
      <c r="AS53" s="710"/>
      <c r="AT53" s="710"/>
      <c r="AU53" s="710"/>
      <c r="AV53" s="710"/>
      <c r="AW53" s="710"/>
      <c r="AX53" s="710"/>
      <c r="AY53" s="710"/>
      <c r="AZ53" s="710"/>
      <c r="BA53" s="710"/>
      <c r="BB53" s="710"/>
      <c r="BC53" s="710"/>
      <c r="BD53" s="602"/>
      <c r="BE53" s="603"/>
      <c r="BF53" s="603"/>
      <c r="BG53" s="603"/>
      <c r="BH53" s="603"/>
      <c r="BI53" s="604"/>
      <c r="BJ53" s="680"/>
      <c r="BK53" s="603"/>
      <c r="BL53" s="603"/>
      <c r="BM53" s="603"/>
      <c r="BN53" s="603"/>
      <c r="BO53" s="604"/>
      <c r="BP53" s="625"/>
      <c r="BQ53" s="687"/>
      <c r="BR53" s="688"/>
      <c r="BS53" s="688"/>
      <c r="BT53" s="688"/>
      <c r="BU53" s="688"/>
      <c r="BV53" s="688"/>
      <c r="BW53" s="688"/>
      <c r="BX53" s="689"/>
      <c r="BY53" s="687"/>
      <c r="BZ53" s="688"/>
      <c r="CA53" s="688"/>
      <c r="CB53" s="688"/>
      <c r="CC53" s="688"/>
      <c r="CD53" s="688"/>
      <c r="CE53" s="688"/>
      <c r="CF53" s="689"/>
      <c r="CG53" s="687"/>
      <c r="CH53" s="688"/>
      <c r="CI53" s="688"/>
      <c r="CJ53" s="688"/>
      <c r="CK53" s="688"/>
      <c r="CL53" s="688"/>
      <c r="CM53" s="688"/>
      <c r="CN53" s="689"/>
      <c r="CO53" s="687"/>
      <c r="CP53" s="688"/>
      <c r="CQ53" s="688"/>
      <c r="CR53" s="688"/>
      <c r="CS53" s="688"/>
      <c r="CT53" s="688"/>
      <c r="CU53" s="688"/>
      <c r="CV53" s="692"/>
    </row>
    <row r="54" spans="1:100" ht="15" customHeight="1">
      <c r="A54" s="674" t="s">
        <v>433</v>
      </c>
      <c r="B54" s="606"/>
      <c r="C54" s="606"/>
      <c r="D54" s="606"/>
      <c r="E54" s="607"/>
      <c r="F54" s="711" t="s">
        <v>441</v>
      </c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2"/>
      <c r="W54" s="712"/>
      <c r="X54" s="712"/>
      <c r="Y54" s="712"/>
      <c r="Z54" s="712"/>
      <c r="AA54" s="712"/>
      <c r="AB54" s="712"/>
      <c r="AC54" s="712"/>
      <c r="AD54" s="712"/>
      <c r="AE54" s="712"/>
      <c r="AF54" s="712"/>
      <c r="AG54" s="712"/>
      <c r="AH54" s="712"/>
      <c r="AI54" s="712"/>
      <c r="AJ54" s="712"/>
      <c r="AK54" s="712"/>
      <c r="AL54" s="712"/>
      <c r="AM54" s="712"/>
      <c r="AN54" s="712"/>
      <c r="AO54" s="712"/>
      <c r="AP54" s="712"/>
      <c r="AQ54" s="712"/>
      <c r="AR54" s="712"/>
      <c r="AS54" s="712"/>
      <c r="AT54" s="712"/>
      <c r="AU54" s="712"/>
      <c r="AV54" s="712"/>
      <c r="AW54" s="712"/>
      <c r="AX54" s="712"/>
      <c r="AY54" s="712"/>
      <c r="AZ54" s="712"/>
      <c r="BA54" s="712"/>
      <c r="BB54" s="712"/>
      <c r="BC54" s="712"/>
      <c r="BD54" s="598" t="s">
        <v>434</v>
      </c>
      <c r="BE54" s="599"/>
      <c r="BF54" s="599"/>
      <c r="BG54" s="599"/>
      <c r="BH54" s="599"/>
      <c r="BI54" s="599"/>
      <c r="BJ54" s="599" t="s">
        <v>33</v>
      </c>
      <c r="BK54" s="599"/>
      <c r="BL54" s="599"/>
      <c r="BM54" s="599"/>
      <c r="BN54" s="599"/>
      <c r="BO54" s="599"/>
      <c r="BP54" s="354"/>
      <c r="BQ54" s="596"/>
      <c r="BR54" s="596"/>
      <c r="BS54" s="596"/>
      <c r="BT54" s="596"/>
      <c r="BU54" s="596"/>
      <c r="BV54" s="596"/>
      <c r="BW54" s="596"/>
      <c r="BX54" s="596"/>
      <c r="BY54" s="596"/>
      <c r="BZ54" s="596"/>
      <c r="CA54" s="596"/>
      <c r="CB54" s="596"/>
      <c r="CC54" s="596"/>
      <c r="CD54" s="596"/>
      <c r="CE54" s="596"/>
      <c r="CF54" s="596"/>
      <c r="CG54" s="596"/>
      <c r="CH54" s="596"/>
      <c r="CI54" s="596"/>
      <c r="CJ54" s="596"/>
      <c r="CK54" s="596"/>
      <c r="CL54" s="596"/>
      <c r="CM54" s="596"/>
      <c r="CN54" s="596"/>
      <c r="CO54" s="596"/>
      <c r="CP54" s="596"/>
      <c r="CQ54" s="596"/>
      <c r="CR54" s="596"/>
      <c r="CS54" s="596"/>
      <c r="CT54" s="596"/>
      <c r="CU54" s="596"/>
      <c r="CV54" s="597"/>
    </row>
    <row r="55" spans="1:100" ht="15" customHeight="1">
      <c r="A55" s="674" t="s">
        <v>435</v>
      </c>
      <c r="B55" s="606"/>
      <c r="C55" s="606"/>
      <c r="D55" s="606"/>
      <c r="E55" s="607"/>
      <c r="F55" s="713" t="s">
        <v>436</v>
      </c>
      <c r="G55" s="714"/>
      <c r="H55" s="714"/>
      <c r="I55" s="714"/>
      <c r="J55" s="714"/>
      <c r="K55" s="714"/>
      <c r="L55" s="714"/>
      <c r="M55" s="714"/>
      <c r="N55" s="714"/>
      <c r="O55" s="714"/>
      <c r="P55" s="714"/>
      <c r="Q55" s="714"/>
      <c r="R55" s="714"/>
      <c r="S55" s="714"/>
      <c r="T55" s="714"/>
      <c r="U55" s="714"/>
      <c r="V55" s="714"/>
      <c r="W55" s="714"/>
      <c r="X55" s="714"/>
      <c r="Y55" s="714"/>
      <c r="Z55" s="714"/>
      <c r="AA55" s="714"/>
      <c r="AB55" s="714"/>
      <c r="AC55" s="714"/>
      <c r="AD55" s="714"/>
      <c r="AE55" s="714"/>
      <c r="AF55" s="714"/>
      <c r="AG55" s="714"/>
      <c r="AH55" s="714"/>
      <c r="AI55" s="714"/>
      <c r="AJ55" s="714"/>
      <c r="AK55" s="714"/>
      <c r="AL55" s="714"/>
      <c r="AM55" s="714"/>
      <c r="AN55" s="714"/>
      <c r="AO55" s="714"/>
      <c r="AP55" s="714"/>
      <c r="AQ55" s="714"/>
      <c r="AR55" s="714"/>
      <c r="AS55" s="714"/>
      <c r="AT55" s="714"/>
      <c r="AU55" s="714"/>
      <c r="AV55" s="714"/>
      <c r="AW55" s="714"/>
      <c r="AX55" s="714"/>
      <c r="AY55" s="714"/>
      <c r="AZ55" s="714"/>
      <c r="BA55" s="714"/>
      <c r="BB55" s="714"/>
      <c r="BC55" s="714"/>
      <c r="BD55" s="598" t="s">
        <v>437</v>
      </c>
      <c r="BE55" s="599"/>
      <c r="BF55" s="599"/>
      <c r="BG55" s="599"/>
      <c r="BH55" s="599"/>
      <c r="BI55" s="599"/>
      <c r="BJ55" s="599" t="s">
        <v>33</v>
      </c>
      <c r="BK55" s="599"/>
      <c r="BL55" s="599"/>
      <c r="BM55" s="599"/>
      <c r="BN55" s="599"/>
      <c r="BO55" s="599"/>
      <c r="BP55" s="354"/>
      <c r="BQ55" s="716">
        <f>BQ56+BQ61</f>
        <v>164635.49</v>
      </c>
      <c r="BR55" s="716"/>
      <c r="BS55" s="716"/>
      <c r="BT55" s="716"/>
      <c r="BU55" s="716"/>
      <c r="BV55" s="716"/>
      <c r="BW55" s="716"/>
      <c r="BX55" s="716"/>
      <c r="BY55" s="716">
        <f>BY56+BY61</f>
        <v>174700</v>
      </c>
      <c r="BZ55" s="716"/>
      <c r="CA55" s="716"/>
      <c r="CB55" s="716"/>
      <c r="CC55" s="716"/>
      <c r="CD55" s="716"/>
      <c r="CE55" s="716"/>
      <c r="CF55" s="716"/>
      <c r="CG55" s="716">
        <f>CG56+CG61</f>
        <v>185500</v>
      </c>
      <c r="CH55" s="716"/>
      <c r="CI55" s="716"/>
      <c r="CJ55" s="716"/>
      <c r="CK55" s="716"/>
      <c r="CL55" s="716"/>
      <c r="CM55" s="716"/>
      <c r="CN55" s="716"/>
      <c r="CO55" s="596"/>
      <c r="CP55" s="596"/>
      <c r="CQ55" s="596"/>
      <c r="CR55" s="596"/>
      <c r="CS55" s="596"/>
      <c r="CT55" s="596"/>
      <c r="CU55" s="596"/>
      <c r="CV55" s="597"/>
    </row>
    <row r="56" spans="1:100" ht="12.75" customHeight="1">
      <c r="A56" s="674" t="s">
        <v>438</v>
      </c>
      <c r="B56" s="606"/>
      <c r="C56" s="606"/>
      <c r="D56" s="606"/>
      <c r="E56" s="607"/>
      <c r="F56" s="709" t="s">
        <v>1</v>
      </c>
      <c r="G56" s="709"/>
      <c r="H56" s="709"/>
      <c r="I56" s="709"/>
      <c r="J56" s="709"/>
      <c r="K56" s="709"/>
      <c r="L56" s="709"/>
      <c r="M56" s="709"/>
      <c r="N56" s="709"/>
      <c r="O56" s="709"/>
      <c r="P56" s="709"/>
      <c r="Q56" s="709"/>
      <c r="R56" s="709"/>
      <c r="S56" s="709"/>
      <c r="T56" s="709"/>
      <c r="U56" s="709"/>
      <c r="V56" s="709"/>
      <c r="W56" s="709"/>
      <c r="X56" s="709"/>
      <c r="Y56" s="709"/>
      <c r="Z56" s="709"/>
      <c r="AA56" s="709"/>
      <c r="AB56" s="709"/>
      <c r="AC56" s="709"/>
      <c r="AD56" s="709"/>
      <c r="AE56" s="709"/>
      <c r="AF56" s="709"/>
      <c r="AG56" s="709"/>
      <c r="AH56" s="709"/>
      <c r="AI56" s="709"/>
      <c r="AJ56" s="709"/>
      <c r="AK56" s="709"/>
      <c r="AL56" s="709"/>
      <c r="AM56" s="709"/>
      <c r="AN56" s="709"/>
      <c r="AO56" s="709"/>
      <c r="AP56" s="709"/>
      <c r="AQ56" s="709"/>
      <c r="AR56" s="709"/>
      <c r="AS56" s="709"/>
      <c r="AT56" s="709"/>
      <c r="AU56" s="709"/>
      <c r="AV56" s="709"/>
      <c r="AW56" s="709"/>
      <c r="AX56" s="709"/>
      <c r="AY56" s="709"/>
      <c r="AZ56" s="709"/>
      <c r="BA56" s="709"/>
      <c r="BB56" s="709"/>
      <c r="BC56" s="709"/>
      <c r="BD56" s="622" t="s">
        <v>439</v>
      </c>
      <c r="BE56" s="623"/>
      <c r="BF56" s="623"/>
      <c r="BG56" s="623"/>
      <c r="BH56" s="623"/>
      <c r="BI56" s="624"/>
      <c r="BJ56" s="678" t="s">
        <v>33</v>
      </c>
      <c r="BK56" s="623"/>
      <c r="BL56" s="623"/>
      <c r="BM56" s="623"/>
      <c r="BN56" s="623"/>
      <c r="BO56" s="624"/>
      <c r="BP56" s="717"/>
      <c r="BQ56" s="681">
        <v>164635.49</v>
      </c>
      <c r="BR56" s="682"/>
      <c r="BS56" s="682"/>
      <c r="BT56" s="682"/>
      <c r="BU56" s="682"/>
      <c r="BV56" s="682"/>
      <c r="BW56" s="682"/>
      <c r="BX56" s="683"/>
      <c r="BY56" s="681">
        <v>174700</v>
      </c>
      <c r="BZ56" s="682"/>
      <c r="CA56" s="682"/>
      <c r="CB56" s="682"/>
      <c r="CC56" s="682"/>
      <c r="CD56" s="682"/>
      <c r="CE56" s="682"/>
      <c r="CF56" s="683"/>
      <c r="CG56" s="681">
        <v>185500</v>
      </c>
      <c r="CH56" s="682"/>
      <c r="CI56" s="682"/>
      <c r="CJ56" s="682"/>
      <c r="CK56" s="682"/>
      <c r="CL56" s="682"/>
      <c r="CM56" s="682"/>
      <c r="CN56" s="683"/>
      <c r="CO56" s="681"/>
      <c r="CP56" s="682"/>
      <c r="CQ56" s="682"/>
      <c r="CR56" s="682"/>
      <c r="CS56" s="682"/>
      <c r="CT56" s="682"/>
      <c r="CU56" s="682"/>
      <c r="CV56" s="690"/>
    </row>
    <row r="57" spans="1:100" ht="12.75" customHeight="1">
      <c r="A57" s="674"/>
      <c r="B57" s="606"/>
      <c r="C57" s="606"/>
      <c r="D57" s="606"/>
      <c r="E57" s="607"/>
      <c r="F57" s="710" t="s">
        <v>415</v>
      </c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  <c r="Z57" s="710"/>
      <c r="AA57" s="710"/>
      <c r="AB57" s="710"/>
      <c r="AC57" s="710"/>
      <c r="AD57" s="710"/>
      <c r="AE57" s="710"/>
      <c r="AF57" s="710"/>
      <c r="AG57" s="710"/>
      <c r="AH57" s="710"/>
      <c r="AI57" s="710"/>
      <c r="AJ57" s="710"/>
      <c r="AK57" s="710"/>
      <c r="AL57" s="710"/>
      <c r="AM57" s="710"/>
      <c r="AN57" s="710"/>
      <c r="AO57" s="710"/>
      <c r="AP57" s="710"/>
      <c r="AQ57" s="710"/>
      <c r="AR57" s="710"/>
      <c r="AS57" s="710"/>
      <c r="AT57" s="710"/>
      <c r="AU57" s="710"/>
      <c r="AV57" s="710"/>
      <c r="AW57" s="710"/>
      <c r="AX57" s="710"/>
      <c r="AY57" s="710"/>
      <c r="AZ57" s="710"/>
      <c r="BA57" s="710"/>
      <c r="BB57" s="710"/>
      <c r="BC57" s="710"/>
      <c r="BD57" s="602"/>
      <c r="BE57" s="603"/>
      <c r="BF57" s="603"/>
      <c r="BG57" s="603"/>
      <c r="BH57" s="603"/>
      <c r="BI57" s="604"/>
      <c r="BJ57" s="680"/>
      <c r="BK57" s="603"/>
      <c r="BL57" s="603"/>
      <c r="BM57" s="603"/>
      <c r="BN57" s="603"/>
      <c r="BO57" s="604"/>
      <c r="BP57" s="718"/>
      <c r="BQ57" s="687"/>
      <c r="BR57" s="688"/>
      <c r="BS57" s="688"/>
      <c r="BT57" s="688"/>
      <c r="BU57" s="688"/>
      <c r="BV57" s="688"/>
      <c r="BW57" s="688"/>
      <c r="BX57" s="689"/>
      <c r="BY57" s="687"/>
      <c r="BZ57" s="688"/>
      <c r="CA57" s="688"/>
      <c r="CB57" s="688"/>
      <c r="CC57" s="688"/>
      <c r="CD57" s="688"/>
      <c r="CE57" s="688"/>
      <c r="CF57" s="689"/>
      <c r="CG57" s="687"/>
      <c r="CH57" s="688"/>
      <c r="CI57" s="688"/>
      <c r="CJ57" s="688"/>
      <c r="CK57" s="688"/>
      <c r="CL57" s="688"/>
      <c r="CM57" s="688"/>
      <c r="CN57" s="689"/>
      <c r="CO57" s="687"/>
      <c r="CP57" s="688"/>
      <c r="CQ57" s="688"/>
      <c r="CR57" s="688"/>
      <c r="CS57" s="688"/>
      <c r="CT57" s="688"/>
      <c r="CU57" s="688"/>
      <c r="CV57" s="692"/>
    </row>
    <row r="58" spans="1:100" ht="12.75" customHeight="1">
      <c r="A58" s="622"/>
      <c r="B58" s="623"/>
      <c r="C58" s="623"/>
      <c r="D58" s="623"/>
      <c r="E58" s="624"/>
      <c r="F58" s="715" t="s">
        <v>586</v>
      </c>
      <c r="G58" s="715"/>
      <c r="H58" s="715"/>
      <c r="I58" s="715"/>
      <c r="J58" s="715"/>
      <c r="K58" s="715"/>
      <c r="L58" s="715"/>
      <c r="M58" s="715"/>
      <c r="N58" s="715"/>
      <c r="O58" s="715"/>
      <c r="P58" s="715"/>
      <c r="Q58" s="715"/>
      <c r="R58" s="715"/>
      <c r="S58" s="715"/>
      <c r="T58" s="715"/>
      <c r="U58" s="715"/>
      <c r="V58" s="715"/>
      <c r="W58" s="715"/>
      <c r="X58" s="715"/>
      <c r="Y58" s="715"/>
      <c r="Z58" s="715"/>
      <c r="AA58" s="715"/>
      <c r="AB58" s="715"/>
      <c r="AC58" s="715"/>
      <c r="AD58" s="715"/>
      <c r="AE58" s="715"/>
      <c r="AF58" s="715"/>
      <c r="AG58" s="715"/>
      <c r="AH58" s="715"/>
      <c r="AI58" s="715"/>
      <c r="AJ58" s="715"/>
      <c r="AK58" s="715"/>
      <c r="AL58" s="715"/>
      <c r="AM58" s="715"/>
      <c r="AN58" s="715"/>
      <c r="AO58" s="715"/>
      <c r="AP58" s="715"/>
      <c r="AQ58" s="715"/>
      <c r="AR58" s="715"/>
      <c r="AS58" s="715"/>
      <c r="AT58" s="715"/>
      <c r="AU58" s="715"/>
      <c r="AV58" s="715"/>
      <c r="AW58" s="715"/>
      <c r="AX58" s="715"/>
      <c r="AY58" s="715"/>
      <c r="AZ58" s="715"/>
      <c r="BA58" s="715"/>
      <c r="BB58" s="715"/>
      <c r="BC58" s="715"/>
      <c r="BD58" s="619" t="s">
        <v>592</v>
      </c>
      <c r="BE58" s="620"/>
      <c r="BF58" s="620"/>
      <c r="BG58" s="620"/>
      <c r="BH58" s="620"/>
      <c r="BI58" s="621"/>
      <c r="BJ58" s="623" t="s">
        <v>33</v>
      </c>
      <c r="BK58" s="623"/>
      <c r="BL58" s="623"/>
      <c r="BM58" s="623"/>
      <c r="BN58" s="623"/>
      <c r="BO58" s="624"/>
      <c r="BP58" s="358"/>
      <c r="BQ58" s="681"/>
      <c r="BR58" s="682"/>
      <c r="BS58" s="682"/>
      <c r="BT58" s="682"/>
      <c r="BU58" s="682"/>
      <c r="BV58" s="682"/>
      <c r="BW58" s="682"/>
      <c r="BX58" s="683"/>
      <c r="BY58" s="681"/>
      <c r="BZ58" s="682"/>
      <c r="CA58" s="682"/>
      <c r="CB58" s="682"/>
      <c r="CC58" s="682"/>
      <c r="CD58" s="682"/>
      <c r="CE58" s="682"/>
      <c r="CF58" s="683"/>
      <c r="CG58" s="681"/>
      <c r="CH58" s="682"/>
      <c r="CI58" s="682"/>
      <c r="CJ58" s="682"/>
      <c r="CK58" s="682"/>
      <c r="CL58" s="682"/>
      <c r="CM58" s="682"/>
      <c r="CN58" s="683"/>
      <c r="CO58" s="681"/>
      <c r="CP58" s="682"/>
      <c r="CQ58" s="682"/>
      <c r="CR58" s="682"/>
      <c r="CS58" s="682"/>
      <c r="CT58" s="682"/>
      <c r="CU58" s="682"/>
      <c r="CV58" s="690"/>
    </row>
    <row r="59" spans="1:100" ht="12.75" customHeight="1">
      <c r="A59" s="619"/>
      <c r="B59" s="620"/>
      <c r="C59" s="620"/>
      <c r="D59" s="620"/>
      <c r="E59" s="620"/>
      <c r="F59" s="752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753"/>
      <c r="Y59" s="753"/>
      <c r="Z59" s="753"/>
      <c r="AA59" s="753"/>
      <c r="AB59" s="753"/>
      <c r="AC59" s="753"/>
      <c r="AD59" s="753"/>
      <c r="AE59" s="753"/>
      <c r="AF59" s="753"/>
      <c r="AG59" s="753"/>
      <c r="AH59" s="753"/>
      <c r="AI59" s="753"/>
      <c r="AJ59" s="753"/>
      <c r="AK59" s="753"/>
      <c r="AL59" s="753"/>
      <c r="AM59" s="753"/>
      <c r="AN59" s="753"/>
      <c r="AO59" s="753"/>
      <c r="AP59" s="753"/>
      <c r="AQ59" s="753"/>
      <c r="AR59" s="753"/>
      <c r="AS59" s="753"/>
      <c r="AT59" s="753"/>
      <c r="AU59" s="753"/>
      <c r="AV59" s="753"/>
      <c r="AW59" s="753"/>
      <c r="AX59" s="753"/>
      <c r="AY59" s="753"/>
      <c r="AZ59" s="753"/>
      <c r="BA59" s="753"/>
      <c r="BB59" s="753"/>
      <c r="BC59" s="753"/>
      <c r="BD59" s="738"/>
      <c r="BE59" s="739"/>
      <c r="BF59" s="739"/>
      <c r="BG59" s="739"/>
      <c r="BH59" s="739"/>
      <c r="BI59" s="740"/>
      <c r="BJ59" s="741"/>
      <c r="BK59" s="739"/>
      <c r="BL59" s="739"/>
      <c r="BM59" s="739"/>
      <c r="BN59" s="739"/>
      <c r="BO59" s="740"/>
      <c r="BP59" s="358"/>
      <c r="BQ59" s="684"/>
      <c r="BR59" s="685"/>
      <c r="BS59" s="685"/>
      <c r="BT59" s="685"/>
      <c r="BU59" s="685"/>
      <c r="BV59" s="685"/>
      <c r="BW59" s="685"/>
      <c r="BX59" s="686"/>
      <c r="BY59" s="684"/>
      <c r="BZ59" s="685"/>
      <c r="CA59" s="685"/>
      <c r="CB59" s="685"/>
      <c r="CC59" s="685"/>
      <c r="CD59" s="685"/>
      <c r="CE59" s="685"/>
      <c r="CF59" s="686"/>
      <c r="CG59" s="684"/>
      <c r="CH59" s="685"/>
      <c r="CI59" s="685"/>
      <c r="CJ59" s="685"/>
      <c r="CK59" s="685"/>
      <c r="CL59" s="685"/>
      <c r="CM59" s="685"/>
      <c r="CN59" s="686"/>
      <c r="CO59" s="684"/>
      <c r="CP59" s="685"/>
      <c r="CQ59" s="685"/>
      <c r="CR59" s="685"/>
      <c r="CS59" s="685"/>
      <c r="CT59" s="685"/>
      <c r="CU59" s="685"/>
      <c r="CV59" s="691"/>
    </row>
    <row r="60" spans="1:100" ht="12.75" customHeight="1">
      <c r="A60" s="602"/>
      <c r="B60" s="603"/>
      <c r="C60" s="603"/>
      <c r="D60" s="603"/>
      <c r="E60" s="604"/>
      <c r="F60" s="750"/>
      <c r="G60" s="751"/>
      <c r="H60" s="751"/>
      <c r="I60" s="751"/>
      <c r="J60" s="751"/>
      <c r="K60" s="751"/>
      <c r="L60" s="751"/>
      <c r="M60" s="751"/>
      <c r="N60" s="751"/>
      <c r="O60" s="751"/>
      <c r="P60" s="751"/>
      <c r="Q60" s="751"/>
      <c r="R60" s="751"/>
      <c r="S60" s="751"/>
      <c r="T60" s="751"/>
      <c r="U60" s="751"/>
      <c r="V60" s="751"/>
      <c r="W60" s="751"/>
      <c r="X60" s="751"/>
      <c r="Y60" s="751"/>
      <c r="Z60" s="751"/>
      <c r="AA60" s="751"/>
      <c r="AB60" s="751"/>
      <c r="AC60" s="751"/>
      <c r="AD60" s="751"/>
      <c r="AE60" s="751"/>
      <c r="AF60" s="751"/>
      <c r="AG60" s="751"/>
      <c r="AH60" s="751"/>
      <c r="AI60" s="751"/>
      <c r="AJ60" s="751"/>
      <c r="AK60" s="751"/>
      <c r="AL60" s="751"/>
      <c r="AM60" s="751"/>
      <c r="AN60" s="751"/>
      <c r="AO60" s="751"/>
      <c r="AP60" s="751"/>
      <c r="AQ60" s="751"/>
      <c r="AR60" s="751"/>
      <c r="AS60" s="751"/>
      <c r="AT60" s="751"/>
      <c r="AU60" s="751"/>
      <c r="AV60" s="751"/>
      <c r="AW60" s="751"/>
      <c r="AX60" s="751"/>
      <c r="AY60" s="751"/>
      <c r="AZ60" s="751"/>
      <c r="BA60" s="751"/>
      <c r="BB60" s="751"/>
      <c r="BC60" s="751"/>
      <c r="BD60" s="747"/>
      <c r="BE60" s="732"/>
      <c r="BF60" s="732"/>
      <c r="BG60" s="732"/>
      <c r="BH60" s="732"/>
      <c r="BI60" s="748"/>
      <c r="BJ60" s="749"/>
      <c r="BK60" s="732"/>
      <c r="BL60" s="732"/>
      <c r="BM60" s="732"/>
      <c r="BN60" s="732"/>
      <c r="BO60" s="748"/>
      <c r="BP60" s="359"/>
      <c r="BQ60" s="687"/>
      <c r="BR60" s="688"/>
      <c r="BS60" s="688"/>
      <c r="BT60" s="688"/>
      <c r="BU60" s="688"/>
      <c r="BV60" s="688"/>
      <c r="BW60" s="688"/>
      <c r="BX60" s="689"/>
      <c r="BY60" s="687"/>
      <c r="BZ60" s="688"/>
      <c r="CA60" s="688"/>
      <c r="CB60" s="688"/>
      <c r="CC60" s="688"/>
      <c r="CD60" s="688"/>
      <c r="CE60" s="688"/>
      <c r="CF60" s="689"/>
      <c r="CG60" s="687"/>
      <c r="CH60" s="688"/>
      <c r="CI60" s="688"/>
      <c r="CJ60" s="688"/>
      <c r="CK60" s="688"/>
      <c r="CL60" s="688"/>
      <c r="CM60" s="688"/>
      <c r="CN60" s="689"/>
      <c r="CO60" s="687"/>
      <c r="CP60" s="688"/>
      <c r="CQ60" s="688"/>
      <c r="CR60" s="688"/>
      <c r="CS60" s="688"/>
      <c r="CT60" s="688"/>
      <c r="CU60" s="688"/>
      <c r="CV60" s="692"/>
    </row>
    <row r="61" spans="1:100" ht="15" customHeight="1">
      <c r="A61" s="674" t="s">
        <v>440</v>
      </c>
      <c r="B61" s="606"/>
      <c r="C61" s="606"/>
      <c r="D61" s="606"/>
      <c r="E61" s="607"/>
      <c r="F61" s="711" t="s">
        <v>441</v>
      </c>
      <c r="G61" s="712"/>
      <c r="H61" s="712"/>
      <c r="I61" s="712"/>
      <c r="J61" s="712"/>
      <c r="K61" s="712"/>
      <c r="L61" s="712"/>
      <c r="M61" s="712"/>
      <c r="N61" s="712"/>
      <c r="O61" s="712"/>
      <c r="P61" s="712"/>
      <c r="Q61" s="712"/>
      <c r="R61" s="712"/>
      <c r="S61" s="712"/>
      <c r="T61" s="712"/>
      <c r="U61" s="712"/>
      <c r="V61" s="712"/>
      <c r="W61" s="712"/>
      <c r="X61" s="712"/>
      <c r="Y61" s="712"/>
      <c r="Z61" s="712"/>
      <c r="AA61" s="712"/>
      <c r="AB61" s="712"/>
      <c r="AC61" s="712"/>
      <c r="AD61" s="712"/>
      <c r="AE61" s="712"/>
      <c r="AF61" s="712"/>
      <c r="AG61" s="712"/>
      <c r="AH61" s="712"/>
      <c r="AI61" s="712"/>
      <c r="AJ61" s="712"/>
      <c r="AK61" s="712"/>
      <c r="AL61" s="712"/>
      <c r="AM61" s="712"/>
      <c r="AN61" s="712"/>
      <c r="AO61" s="712"/>
      <c r="AP61" s="712"/>
      <c r="AQ61" s="712"/>
      <c r="AR61" s="712"/>
      <c r="AS61" s="712"/>
      <c r="AT61" s="712"/>
      <c r="AU61" s="712"/>
      <c r="AV61" s="712"/>
      <c r="AW61" s="712"/>
      <c r="AX61" s="712"/>
      <c r="AY61" s="712"/>
      <c r="AZ61" s="712"/>
      <c r="BA61" s="712"/>
      <c r="BB61" s="712"/>
      <c r="BC61" s="712"/>
      <c r="BD61" s="598" t="s">
        <v>442</v>
      </c>
      <c r="BE61" s="599"/>
      <c r="BF61" s="599"/>
      <c r="BG61" s="599"/>
      <c r="BH61" s="599"/>
      <c r="BI61" s="599"/>
      <c r="BJ61" s="599" t="s">
        <v>33</v>
      </c>
      <c r="BK61" s="599"/>
      <c r="BL61" s="599"/>
      <c r="BM61" s="599"/>
      <c r="BN61" s="599"/>
      <c r="BO61" s="599"/>
      <c r="BP61" s="354"/>
      <c r="BQ61" s="596"/>
      <c r="BR61" s="596"/>
      <c r="BS61" s="596"/>
      <c r="BT61" s="596"/>
      <c r="BU61" s="596"/>
      <c r="BV61" s="596"/>
      <c r="BW61" s="596"/>
      <c r="BX61" s="596"/>
      <c r="BY61" s="596"/>
      <c r="BZ61" s="596"/>
      <c r="CA61" s="596"/>
      <c r="CB61" s="596"/>
      <c r="CC61" s="596"/>
      <c r="CD61" s="596"/>
      <c r="CE61" s="596"/>
      <c r="CF61" s="596"/>
      <c r="CG61" s="596"/>
      <c r="CH61" s="596"/>
      <c r="CI61" s="596"/>
      <c r="CJ61" s="596"/>
      <c r="CK61" s="596"/>
      <c r="CL61" s="596"/>
      <c r="CM61" s="596"/>
      <c r="CN61" s="596"/>
      <c r="CO61" s="596"/>
      <c r="CP61" s="596"/>
      <c r="CQ61" s="596"/>
      <c r="CR61" s="596"/>
      <c r="CS61" s="596"/>
      <c r="CT61" s="596"/>
      <c r="CU61" s="596"/>
      <c r="CV61" s="597"/>
    </row>
    <row r="62" spans="1:100" ht="12.75">
      <c r="A62" s="674" t="s">
        <v>443</v>
      </c>
      <c r="B62" s="606"/>
      <c r="C62" s="606"/>
      <c r="D62" s="606"/>
      <c r="E62" s="607"/>
      <c r="F62" s="719" t="s">
        <v>444</v>
      </c>
      <c r="G62" s="720"/>
      <c r="H62" s="720"/>
      <c r="I62" s="720"/>
      <c r="J62" s="720"/>
      <c r="K62" s="720"/>
      <c r="L62" s="720"/>
      <c r="M62" s="720"/>
      <c r="N62" s="720"/>
      <c r="O62" s="720"/>
      <c r="P62" s="720"/>
      <c r="Q62" s="720"/>
      <c r="R62" s="720"/>
      <c r="S62" s="720"/>
      <c r="T62" s="720"/>
      <c r="U62" s="720"/>
      <c r="V62" s="720"/>
      <c r="W62" s="720"/>
      <c r="X62" s="720"/>
      <c r="Y62" s="720"/>
      <c r="Z62" s="720"/>
      <c r="AA62" s="720"/>
      <c r="AB62" s="720"/>
      <c r="AC62" s="720"/>
      <c r="AD62" s="720"/>
      <c r="AE62" s="720"/>
      <c r="AF62" s="720"/>
      <c r="AG62" s="720"/>
      <c r="AH62" s="720"/>
      <c r="AI62" s="720"/>
      <c r="AJ62" s="720"/>
      <c r="AK62" s="720"/>
      <c r="AL62" s="720"/>
      <c r="AM62" s="720"/>
      <c r="AN62" s="720"/>
      <c r="AO62" s="720"/>
      <c r="AP62" s="720"/>
      <c r="AQ62" s="720"/>
      <c r="AR62" s="720"/>
      <c r="AS62" s="720"/>
      <c r="AT62" s="720"/>
      <c r="AU62" s="720"/>
      <c r="AV62" s="720"/>
      <c r="AW62" s="720"/>
      <c r="AX62" s="720"/>
      <c r="AY62" s="720"/>
      <c r="AZ62" s="720"/>
      <c r="BA62" s="720"/>
      <c r="BB62" s="720"/>
      <c r="BC62" s="721"/>
      <c r="BD62" s="622" t="s">
        <v>445</v>
      </c>
      <c r="BE62" s="623"/>
      <c r="BF62" s="623"/>
      <c r="BG62" s="623"/>
      <c r="BH62" s="623"/>
      <c r="BI62" s="624"/>
      <c r="BJ62" s="678" t="s">
        <v>33</v>
      </c>
      <c r="BK62" s="623"/>
      <c r="BL62" s="623"/>
      <c r="BM62" s="623"/>
      <c r="BN62" s="623"/>
      <c r="BO62" s="624"/>
      <c r="BP62" s="609"/>
      <c r="BQ62" s="592">
        <f>BQ65+BQ66+BQ67</f>
        <v>4994200</v>
      </c>
      <c r="BR62" s="593"/>
      <c r="BS62" s="593"/>
      <c r="BT62" s="593"/>
      <c r="BU62" s="593"/>
      <c r="BV62" s="593"/>
      <c r="BW62" s="593"/>
      <c r="BX62" s="594"/>
      <c r="BY62" s="592">
        <f>BY65+BY66+BY67</f>
        <v>4052200</v>
      </c>
      <c r="BZ62" s="593"/>
      <c r="CA62" s="593"/>
      <c r="CB62" s="593"/>
      <c r="CC62" s="593"/>
      <c r="CD62" s="593"/>
      <c r="CE62" s="593"/>
      <c r="CF62" s="594"/>
      <c r="CG62" s="592">
        <f>CG65+CG66+CG67</f>
        <v>4193500</v>
      </c>
      <c r="CH62" s="593"/>
      <c r="CI62" s="593"/>
      <c r="CJ62" s="593"/>
      <c r="CK62" s="593"/>
      <c r="CL62" s="593"/>
      <c r="CM62" s="593"/>
      <c r="CN62" s="594"/>
      <c r="CO62" s="681"/>
      <c r="CP62" s="682"/>
      <c r="CQ62" s="682"/>
      <c r="CR62" s="682"/>
      <c r="CS62" s="682"/>
      <c r="CT62" s="682"/>
      <c r="CU62" s="682"/>
      <c r="CV62" s="690"/>
    </row>
    <row r="63" spans="1:100" ht="12.75" customHeight="1">
      <c r="A63" s="674"/>
      <c r="B63" s="606"/>
      <c r="C63" s="606"/>
      <c r="D63" s="606"/>
      <c r="E63" s="607"/>
      <c r="F63" s="725" t="s">
        <v>516</v>
      </c>
      <c r="G63" s="725"/>
      <c r="H63" s="725"/>
      <c r="I63" s="725"/>
      <c r="J63" s="725"/>
      <c r="K63" s="725"/>
      <c r="L63" s="725"/>
      <c r="M63" s="725"/>
      <c r="N63" s="725"/>
      <c r="O63" s="725"/>
      <c r="P63" s="725"/>
      <c r="Q63" s="725"/>
      <c r="R63" s="725"/>
      <c r="S63" s="725"/>
      <c r="T63" s="725"/>
      <c r="U63" s="725"/>
      <c r="V63" s="725"/>
      <c r="W63" s="725"/>
      <c r="X63" s="725"/>
      <c r="Y63" s="725"/>
      <c r="Z63" s="725"/>
      <c r="AA63" s="725"/>
      <c r="AB63" s="725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/>
      <c r="AN63" s="725"/>
      <c r="AO63" s="725"/>
      <c r="AP63" s="725"/>
      <c r="AQ63" s="725"/>
      <c r="AR63" s="725"/>
      <c r="AS63" s="725"/>
      <c r="AT63" s="725"/>
      <c r="AU63" s="725"/>
      <c r="AV63" s="725"/>
      <c r="AW63" s="725"/>
      <c r="AX63" s="725"/>
      <c r="AY63" s="725"/>
      <c r="AZ63" s="725"/>
      <c r="BA63" s="725"/>
      <c r="BB63" s="725"/>
      <c r="BC63" s="725"/>
      <c r="BD63" s="602"/>
      <c r="BE63" s="603"/>
      <c r="BF63" s="603"/>
      <c r="BG63" s="603"/>
      <c r="BH63" s="603"/>
      <c r="BI63" s="604"/>
      <c r="BJ63" s="680"/>
      <c r="BK63" s="603"/>
      <c r="BL63" s="603"/>
      <c r="BM63" s="603"/>
      <c r="BN63" s="603"/>
      <c r="BO63" s="604"/>
      <c r="BP63" s="625"/>
      <c r="BQ63" s="722"/>
      <c r="BR63" s="723"/>
      <c r="BS63" s="723"/>
      <c r="BT63" s="723"/>
      <c r="BU63" s="723"/>
      <c r="BV63" s="723"/>
      <c r="BW63" s="723"/>
      <c r="BX63" s="724"/>
      <c r="BY63" s="722"/>
      <c r="BZ63" s="723"/>
      <c r="CA63" s="723"/>
      <c r="CB63" s="723"/>
      <c r="CC63" s="723"/>
      <c r="CD63" s="723"/>
      <c r="CE63" s="723"/>
      <c r="CF63" s="724"/>
      <c r="CG63" s="722"/>
      <c r="CH63" s="723"/>
      <c r="CI63" s="723"/>
      <c r="CJ63" s="723"/>
      <c r="CK63" s="723"/>
      <c r="CL63" s="723"/>
      <c r="CM63" s="723"/>
      <c r="CN63" s="724"/>
      <c r="CO63" s="687"/>
      <c r="CP63" s="688"/>
      <c r="CQ63" s="688"/>
      <c r="CR63" s="688"/>
      <c r="CS63" s="688"/>
      <c r="CT63" s="688"/>
      <c r="CU63" s="688"/>
      <c r="CV63" s="692"/>
    </row>
    <row r="64" spans="1:100" ht="12.75">
      <c r="A64" s="674"/>
      <c r="B64" s="606"/>
      <c r="C64" s="606"/>
      <c r="D64" s="606"/>
      <c r="E64" s="607"/>
      <c r="F64" s="726" t="s">
        <v>446</v>
      </c>
      <c r="G64" s="726"/>
      <c r="H64" s="726"/>
      <c r="I64" s="726"/>
      <c r="J64" s="726"/>
      <c r="K64" s="726"/>
      <c r="L64" s="726"/>
      <c r="M64" s="726"/>
      <c r="N64" s="726"/>
      <c r="O64" s="726"/>
      <c r="P64" s="726"/>
      <c r="Q64" s="726"/>
      <c r="R64" s="726"/>
      <c r="S64" s="726"/>
      <c r="T64" s="726"/>
      <c r="U64" s="726"/>
      <c r="V64" s="726"/>
      <c r="W64" s="726"/>
      <c r="X64" s="726"/>
      <c r="Y64" s="726"/>
      <c r="Z64" s="726"/>
      <c r="AA64" s="726"/>
      <c r="AB64" s="726"/>
      <c r="AC64" s="726"/>
      <c r="AD64" s="726"/>
      <c r="AE64" s="726"/>
      <c r="AF64" s="726"/>
      <c r="AG64" s="726"/>
      <c r="AH64" s="726"/>
      <c r="AI64" s="726"/>
      <c r="AJ64" s="726"/>
      <c r="AK64" s="726"/>
      <c r="AL64" s="726"/>
      <c r="AM64" s="726"/>
      <c r="AN64" s="726"/>
      <c r="AO64" s="726"/>
      <c r="AP64" s="726"/>
      <c r="AQ64" s="726"/>
      <c r="AR64" s="726"/>
      <c r="AS64" s="726"/>
      <c r="AT64" s="726"/>
      <c r="AU64" s="726"/>
      <c r="AV64" s="726"/>
      <c r="AW64" s="726"/>
      <c r="AX64" s="726"/>
      <c r="AY64" s="726"/>
      <c r="AZ64" s="726"/>
      <c r="BA64" s="726"/>
      <c r="BB64" s="726"/>
      <c r="BC64" s="727"/>
      <c r="BD64" s="622"/>
      <c r="BE64" s="623"/>
      <c r="BF64" s="623"/>
      <c r="BG64" s="623"/>
      <c r="BH64" s="623"/>
      <c r="BI64" s="624"/>
      <c r="BJ64" s="605"/>
      <c r="BK64" s="606"/>
      <c r="BL64" s="606"/>
      <c r="BM64" s="606"/>
      <c r="BN64" s="606"/>
      <c r="BO64" s="607"/>
      <c r="BP64" s="609"/>
      <c r="BQ64" s="592"/>
      <c r="BR64" s="593"/>
      <c r="BS64" s="593"/>
      <c r="BT64" s="593"/>
      <c r="BU64" s="593"/>
      <c r="BV64" s="593"/>
      <c r="BW64" s="593"/>
      <c r="BX64" s="594"/>
      <c r="BY64" s="592"/>
      <c r="BZ64" s="593"/>
      <c r="CA64" s="593"/>
      <c r="CB64" s="593"/>
      <c r="CC64" s="593"/>
      <c r="CD64" s="593"/>
      <c r="CE64" s="593"/>
      <c r="CF64" s="594"/>
      <c r="CG64" s="592"/>
      <c r="CH64" s="593"/>
      <c r="CI64" s="593"/>
      <c r="CJ64" s="593"/>
      <c r="CK64" s="593"/>
      <c r="CL64" s="593"/>
      <c r="CM64" s="593"/>
      <c r="CN64" s="594"/>
      <c r="CO64" s="592"/>
      <c r="CP64" s="593"/>
      <c r="CQ64" s="593"/>
      <c r="CR64" s="593"/>
      <c r="CS64" s="593"/>
      <c r="CT64" s="593"/>
      <c r="CU64" s="593"/>
      <c r="CV64" s="595"/>
    </row>
    <row r="65" spans="1:100" ht="12.75">
      <c r="A65" s="674"/>
      <c r="B65" s="606"/>
      <c r="C65" s="606"/>
      <c r="D65" s="606"/>
      <c r="E65" s="607"/>
      <c r="F65" s="618"/>
      <c r="G65" s="618"/>
      <c r="H65" s="618"/>
      <c r="I65" s="618"/>
      <c r="J65" s="618"/>
      <c r="K65" s="618"/>
      <c r="L65" s="618"/>
      <c r="M65" s="618"/>
      <c r="N65" s="618"/>
      <c r="O65" s="618"/>
      <c r="P65" s="618"/>
      <c r="Q65" s="618"/>
      <c r="R65" s="618"/>
      <c r="S65" s="618"/>
      <c r="T65" s="618"/>
      <c r="U65" s="618"/>
      <c r="V65" s="618"/>
      <c r="W65" s="618"/>
      <c r="X65" s="618"/>
      <c r="Y65" s="618"/>
      <c r="Z65" s="618"/>
      <c r="AA65" s="618"/>
      <c r="AB65" s="618"/>
      <c r="AC65" s="618"/>
      <c r="AD65" s="618"/>
      <c r="AE65" s="618"/>
      <c r="AF65" s="618"/>
      <c r="AG65" s="618"/>
      <c r="AH65" s="618"/>
      <c r="AI65" s="618"/>
      <c r="AJ65" s="618"/>
      <c r="AK65" s="618"/>
      <c r="AL65" s="618"/>
      <c r="AM65" s="618"/>
      <c r="AN65" s="618"/>
      <c r="AO65" s="618"/>
      <c r="AP65" s="618"/>
      <c r="AQ65" s="618"/>
      <c r="AR65" s="618"/>
      <c r="AS65" s="618"/>
      <c r="AT65" s="618"/>
      <c r="AU65" s="618"/>
      <c r="AV65" s="618"/>
      <c r="AW65" s="618"/>
      <c r="AX65" s="618"/>
      <c r="AY65" s="618"/>
      <c r="AZ65" s="618"/>
      <c r="BA65" s="618"/>
      <c r="BB65" s="618"/>
      <c r="BC65" s="618"/>
      <c r="BD65" s="622" t="s">
        <v>447</v>
      </c>
      <c r="BE65" s="623"/>
      <c r="BF65" s="623"/>
      <c r="BG65" s="623"/>
      <c r="BH65" s="623"/>
      <c r="BI65" s="624"/>
      <c r="BJ65" s="608" t="s">
        <v>648</v>
      </c>
      <c r="BK65" s="608"/>
      <c r="BL65" s="608"/>
      <c r="BM65" s="608"/>
      <c r="BN65" s="608"/>
      <c r="BO65" s="608"/>
      <c r="BP65" s="610"/>
      <c r="BQ65" s="596">
        <v>4994200</v>
      </c>
      <c r="BR65" s="596"/>
      <c r="BS65" s="596"/>
      <c r="BT65" s="596"/>
      <c r="BU65" s="596"/>
      <c r="BV65" s="596"/>
      <c r="BW65" s="596"/>
      <c r="BX65" s="596"/>
      <c r="BY65" s="596"/>
      <c r="BZ65" s="596"/>
      <c r="CA65" s="596"/>
      <c r="CB65" s="596"/>
      <c r="CC65" s="596"/>
      <c r="CD65" s="596"/>
      <c r="CE65" s="596"/>
      <c r="CF65" s="596"/>
      <c r="CG65" s="596"/>
      <c r="CH65" s="596"/>
      <c r="CI65" s="596"/>
      <c r="CJ65" s="596"/>
      <c r="CK65" s="596"/>
      <c r="CL65" s="596"/>
      <c r="CM65" s="596"/>
      <c r="CN65" s="596"/>
      <c r="CO65" s="596"/>
      <c r="CP65" s="596"/>
      <c r="CQ65" s="596"/>
      <c r="CR65" s="596"/>
      <c r="CS65" s="596"/>
      <c r="CT65" s="596"/>
      <c r="CU65" s="596"/>
      <c r="CV65" s="597"/>
    </row>
    <row r="66" spans="1:100" ht="12.75">
      <c r="A66" s="674"/>
      <c r="B66" s="606"/>
      <c r="C66" s="606"/>
      <c r="D66" s="606"/>
      <c r="E66" s="607"/>
      <c r="F66" s="618"/>
      <c r="G66" s="618"/>
      <c r="H66" s="618"/>
      <c r="I66" s="618"/>
      <c r="J66" s="618"/>
      <c r="K66" s="618"/>
      <c r="L66" s="618"/>
      <c r="M66" s="618"/>
      <c r="N66" s="618"/>
      <c r="O66" s="618"/>
      <c r="P66" s="618"/>
      <c r="Q66" s="618"/>
      <c r="R66" s="618"/>
      <c r="S66" s="618"/>
      <c r="T66" s="618"/>
      <c r="U66" s="618"/>
      <c r="V66" s="618"/>
      <c r="W66" s="618"/>
      <c r="X66" s="618"/>
      <c r="Y66" s="618"/>
      <c r="Z66" s="618"/>
      <c r="AA66" s="618"/>
      <c r="AB66" s="618"/>
      <c r="AC66" s="618"/>
      <c r="AD66" s="618"/>
      <c r="AE66" s="618"/>
      <c r="AF66" s="618"/>
      <c r="AG66" s="618"/>
      <c r="AH66" s="618"/>
      <c r="AI66" s="618"/>
      <c r="AJ66" s="618"/>
      <c r="AK66" s="618"/>
      <c r="AL66" s="618"/>
      <c r="AM66" s="618"/>
      <c r="AN66" s="618"/>
      <c r="AO66" s="618"/>
      <c r="AP66" s="618"/>
      <c r="AQ66" s="618"/>
      <c r="AR66" s="618"/>
      <c r="AS66" s="618"/>
      <c r="AT66" s="618"/>
      <c r="AU66" s="618"/>
      <c r="AV66" s="618"/>
      <c r="AW66" s="618"/>
      <c r="AX66" s="618"/>
      <c r="AY66" s="618"/>
      <c r="AZ66" s="618"/>
      <c r="BA66" s="618"/>
      <c r="BB66" s="618"/>
      <c r="BC66" s="618"/>
      <c r="BD66" s="622" t="s">
        <v>646</v>
      </c>
      <c r="BE66" s="623"/>
      <c r="BF66" s="623"/>
      <c r="BG66" s="623"/>
      <c r="BH66" s="623"/>
      <c r="BI66" s="624"/>
      <c r="BJ66" s="608" t="s">
        <v>649</v>
      </c>
      <c r="BK66" s="608"/>
      <c r="BL66" s="608"/>
      <c r="BM66" s="608"/>
      <c r="BN66" s="608"/>
      <c r="BO66" s="608"/>
      <c r="BP66" s="610"/>
      <c r="BQ66" s="596"/>
      <c r="BR66" s="596"/>
      <c r="BS66" s="596"/>
      <c r="BT66" s="596"/>
      <c r="BU66" s="596"/>
      <c r="BV66" s="596"/>
      <c r="BW66" s="596"/>
      <c r="BX66" s="596"/>
      <c r="BY66" s="596">
        <v>4052200</v>
      </c>
      <c r="BZ66" s="596"/>
      <c r="CA66" s="596"/>
      <c r="CB66" s="596"/>
      <c r="CC66" s="596"/>
      <c r="CD66" s="596"/>
      <c r="CE66" s="596"/>
      <c r="CF66" s="596"/>
      <c r="CG66" s="596"/>
      <c r="CH66" s="596"/>
      <c r="CI66" s="596"/>
      <c r="CJ66" s="596"/>
      <c r="CK66" s="596"/>
      <c r="CL66" s="596"/>
      <c r="CM66" s="596"/>
      <c r="CN66" s="596"/>
      <c r="CO66" s="596"/>
      <c r="CP66" s="596"/>
      <c r="CQ66" s="596"/>
      <c r="CR66" s="596"/>
      <c r="CS66" s="596"/>
      <c r="CT66" s="596"/>
      <c r="CU66" s="596"/>
      <c r="CV66" s="597"/>
    </row>
    <row r="67" spans="1:100" ht="12.75">
      <c r="A67" s="674"/>
      <c r="B67" s="606"/>
      <c r="C67" s="606"/>
      <c r="D67" s="606"/>
      <c r="E67" s="607"/>
      <c r="F67" s="618"/>
      <c r="G67" s="618"/>
      <c r="H67" s="618"/>
      <c r="I67" s="618"/>
      <c r="J67" s="618"/>
      <c r="K67" s="618"/>
      <c r="L67" s="618"/>
      <c r="M67" s="618"/>
      <c r="N67" s="618"/>
      <c r="O67" s="618"/>
      <c r="P67" s="618"/>
      <c r="Q67" s="618"/>
      <c r="R67" s="618"/>
      <c r="S67" s="618"/>
      <c r="T67" s="618"/>
      <c r="U67" s="618"/>
      <c r="V67" s="618"/>
      <c r="W67" s="618"/>
      <c r="X67" s="618"/>
      <c r="Y67" s="618"/>
      <c r="Z67" s="618"/>
      <c r="AA67" s="618"/>
      <c r="AB67" s="618"/>
      <c r="AC67" s="618"/>
      <c r="AD67" s="618"/>
      <c r="AE67" s="618"/>
      <c r="AF67" s="618"/>
      <c r="AG67" s="618"/>
      <c r="AH67" s="618"/>
      <c r="AI67" s="618"/>
      <c r="AJ67" s="618"/>
      <c r="AK67" s="618"/>
      <c r="AL67" s="618"/>
      <c r="AM67" s="618"/>
      <c r="AN67" s="618"/>
      <c r="AO67" s="618"/>
      <c r="AP67" s="618"/>
      <c r="AQ67" s="618"/>
      <c r="AR67" s="618"/>
      <c r="AS67" s="618"/>
      <c r="AT67" s="618"/>
      <c r="AU67" s="618"/>
      <c r="AV67" s="618"/>
      <c r="AW67" s="618"/>
      <c r="AX67" s="618"/>
      <c r="AY67" s="618"/>
      <c r="AZ67" s="618"/>
      <c r="BA67" s="618"/>
      <c r="BB67" s="618"/>
      <c r="BC67" s="618"/>
      <c r="BD67" s="622" t="s">
        <v>647</v>
      </c>
      <c r="BE67" s="623"/>
      <c r="BF67" s="623"/>
      <c r="BG67" s="623"/>
      <c r="BH67" s="623"/>
      <c r="BI67" s="624"/>
      <c r="BJ67" s="608" t="s">
        <v>650</v>
      </c>
      <c r="BK67" s="608"/>
      <c r="BL67" s="608"/>
      <c r="BM67" s="608"/>
      <c r="BN67" s="608"/>
      <c r="BO67" s="608"/>
      <c r="BP67" s="625"/>
      <c r="BQ67" s="596"/>
      <c r="BR67" s="596"/>
      <c r="BS67" s="596"/>
      <c r="BT67" s="596"/>
      <c r="BU67" s="596"/>
      <c r="BV67" s="596"/>
      <c r="BW67" s="596"/>
      <c r="BX67" s="596"/>
      <c r="BY67" s="596"/>
      <c r="BZ67" s="596"/>
      <c r="CA67" s="596"/>
      <c r="CB67" s="596"/>
      <c r="CC67" s="596"/>
      <c r="CD67" s="596"/>
      <c r="CE67" s="596"/>
      <c r="CF67" s="596"/>
      <c r="CG67" s="596">
        <v>4193500</v>
      </c>
      <c r="CH67" s="596"/>
      <c r="CI67" s="596"/>
      <c r="CJ67" s="596"/>
      <c r="CK67" s="596"/>
      <c r="CL67" s="596"/>
      <c r="CM67" s="596"/>
      <c r="CN67" s="596"/>
      <c r="CO67" s="596"/>
      <c r="CP67" s="596"/>
      <c r="CQ67" s="596"/>
      <c r="CR67" s="596"/>
      <c r="CS67" s="596"/>
      <c r="CT67" s="596"/>
      <c r="CU67" s="596"/>
      <c r="CV67" s="597"/>
    </row>
    <row r="68" spans="1:100" ht="12.75">
      <c r="A68" s="674" t="s">
        <v>448</v>
      </c>
      <c r="B68" s="606"/>
      <c r="C68" s="606"/>
      <c r="D68" s="606"/>
      <c r="E68" s="607"/>
      <c r="F68" s="719" t="s">
        <v>449</v>
      </c>
      <c r="G68" s="720"/>
      <c r="H68" s="720"/>
      <c r="I68" s="720"/>
      <c r="J68" s="720"/>
      <c r="K68" s="720"/>
      <c r="L68" s="720"/>
      <c r="M68" s="720"/>
      <c r="N68" s="720"/>
      <c r="O68" s="720"/>
      <c r="P68" s="720"/>
      <c r="Q68" s="720"/>
      <c r="R68" s="720"/>
      <c r="S68" s="720"/>
      <c r="T68" s="720"/>
      <c r="U68" s="720"/>
      <c r="V68" s="720"/>
      <c r="W68" s="720"/>
      <c r="X68" s="720"/>
      <c r="Y68" s="720"/>
      <c r="Z68" s="720"/>
      <c r="AA68" s="720"/>
      <c r="AB68" s="720"/>
      <c r="AC68" s="720"/>
      <c r="AD68" s="720"/>
      <c r="AE68" s="720"/>
      <c r="AF68" s="720"/>
      <c r="AG68" s="720"/>
      <c r="AH68" s="720"/>
      <c r="AI68" s="720"/>
      <c r="AJ68" s="720"/>
      <c r="AK68" s="720"/>
      <c r="AL68" s="720"/>
      <c r="AM68" s="720"/>
      <c r="AN68" s="720"/>
      <c r="AO68" s="720"/>
      <c r="AP68" s="720"/>
      <c r="AQ68" s="720"/>
      <c r="AR68" s="720"/>
      <c r="AS68" s="720"/>
      <c r="AT68" s="720"/>
      <c r="AU68" s="720"/>
      <c r="AV68" s="720"/>
      <c r="AW68" s="720"/>
      <c r="AX68" s="720"/>
      <c r="AY68" s="720"/>
      <c r="AZ68" s="720"/>
      <c r="BA68" s="720"/>
      <c r="BB68" s="720"/>
      <c r="BC68" s="721"/>
      <c r="BD68" s="622" t="s">
        <v>450</v>
      </c>
      <c r="BE68" s="623"/>
      <c r="BF68" s="623"/>
      <c r="BG68" s="623"/>
      <c r="BH68" s="623"/>
      <c r="BI68" s="624"/>
      <c r="BJ68" s="678" t="s">
        <v>33</v>
      </c>
      <c r="BK68" s="623"/>
      <c r="BL68" s="623"/>
      <c r="BM68" s="623"/>
      <c r="BN68" s="623"/>
      <c r="BO68" s="624"/>
      <c r="BP68" s="609"/>
      <c r="BQ68" s="592">
        <f>BQ71+BQ72+BQ73</f>
        <v>0</v>
      </c>
      <c r="BR68" s="593"/>
      <c r="BS68" s="593"/>
      <c r="BT68" s="593"/>
      <c r="BU68" s="593"/>
      <c r="BV68" s="593"/>
      <c r="BW68" s="593"/>
      <c r="BX68" s="594"/>
      <c r="BY68" s="592">
        <f>BY71+BY72+BY73</f>
        <v>0</v>
      </c>
      <c r="BZ68" s="593"/>
      <c r="CA68" s="593"/>
      <c r="CB68" s="593"/>
      <c r="CC68" s="593"/>
      <c r="CD68" s="593"/>
      <c r="CE68" s="593"/>
      <c r="CF68" s="594"/>
      <c r="CG68" s="592">
        <f>CG71+CG72+CG73</f>
        <v>0</v>
      </c>
      <c r="CH68" s="593"/>
      <c r="CI68" s="593"/>
      <c r="CJ68" s="593"/>
      <c r="CK68" s="593"/>
      <c r="CL68" s="593"/>
      <c r="CM68" s="593"/>
      <c r="CN68" s="594"/>
      <c r="CO68" s="681"/>
      <c r="CP68" s="682"/>
      <c r="CQ68" s="682"/>
      <c r="CR68" s="682"/>
      <c r="CS68" s="682"/>
      <c r="CT68" s="682"/>
      <c r="CU68" s="682"/>
      <c r="CV68" s="690"/>
    </row>
    <row r="69" spans="1:100" ht="12.75">
      <c r="A69" s="674"/>
      <c r="B69" s="606"/>
      <c r="C69" s="606"/>
      <c r="D69" s="606"/>
      <c r="E69" s="607"/>
      <c r="F69" s="725" t="s">
        <v>451</v>
      </c>
      <c r="G69" s="725"/>
      <c r="H69" s="725"/>
      <c r="I69" s="725"/>
      <c r="J69" s="725"/>
      <c r="K69" s="725"/>
      <c r="L69" s="725"/>
      <c r="M69" s="725"/>
      <c r="N69" s="725"/>
      <c r="O69" s="725"/>
      <c r="P69" s="725"/>
      <c r="Q69" s="725"/>
      <c r="R69" s="725"/>
      <c r="S69" s="725"/>
      <c r="T69" s="725"/>
      <c r="U69" s="725"/>
      <c r="V69" s="725"/>
      <c r="W69" s="725"/>
      <c r="X69" s="725"/>
      <c r="Y69" s="725"/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5"/>
      <c r="AK69" s="725"/>
      <c r="AL69" s="725"/>
      <c r="AM69" s="725"/>
      <c r="AN69" s="725"/>
      <c r="AO69" s="725"/>
      <c r="AP69" s="725"/>
      <c r="AQ69" s="725"/>
      <c r="AR69" s="725"/>
      <c r="AS69" s="725"/>
      <c r="AT69" s="725"/>
      <c r="AU69" s="725"/>
      <c r="AV69" s="725"/>
      <c r="AW69" s="725"/>
      <c r="AX69" s="725"/>
      <c r="AY69" s="725"/>
      <c r="AZ69" s="725"/>
      <c r="BA69" s="725"/>
      <c r="BB69" s="725"/>
      <c r="BC69" s="725"/>
      <c r="BD69" s="602"/>
      <c r="BE69" s="603"/>
      <c r="BF69" s="603"/>
      <c r="BG69" s="603"/>
      <c r="BH69" s="603"/>
      <c r="BI69" s="604"/>
      <c r="BJ69" s="680"/>
      <c r="BK69" s="603"/>
      <c r="BL69" s="603"/>
      <c r="BM69" s="603"/>
      <c r="BN69" s="603"/>
      <c r="BO69" s="604"/>
      <c r="BP69" s="625"/>
      <c r="BQ69" s="722"/>
      <c r="BR69" s="723"/>
      <c r="BS69" s="723"/>
      <c r="BT69" s="723"/>
      <c r="BU69" s="723"/>
      <c r="BV69" s="723"/>
      <c r="BW69" s="723"/>
      <c r="BX69" s="724"/>
      <c r="BY69" s="722"/>
      <c r="BZ69" s="723"/>
      <c r="CA69" s="723"/>
      <c r="CB69" s="723"/>
      <c r="CC69" s="723"/>
      <c r="CD69" s="723"/>
      <c r="CE69" s="723"/>
      <c r="CF69" s="724"/>
      <c r="CG69" s="722"/>
      <c r="CH69" s="723"/>
      <c r="CI69" s="723"/>
      <c r="CJ69" s="723"/>
      <c r="CK69" s="723"/>
      <c r="CL69" s="723"/>
      <c r="CM69" s="723"/>
      <c r="CN69" s="724"/>
      <c r="CO69" s="687"/>
      <c r="CP69" s="688"/>
      <c r="CQ69" s="688"/>
      <c r="CR69" s="688"/>
      <c r="CS69" s="688"/>
      <c r="CT69" s="688"/>
      <c r="CU69" s="688"/>
      <c r="CV69" s="692"/>
    </row>
    <row r="70" spans="1:100" ht="12.75">
      <c r="A70" s="598"/>
      <c r="B70" s="599"/>
      <c r="C70" s="599"/>
      <c r="D70" s="599"/>
      <c r="E70" s="599"/>
      <c r="F70" s="730" t="s">
        <v>446</v>
      </c>
      <c r="G70" s="730"/>
      <c r="H70" s="730"/>
      <c r="I70" s="730"/>
      <c r="J70" s="730"/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30"/>
      <c r="AH70" s="730"/>
      <c r="AI70" s="730"/>
      <c r="AJ70" s="730"/>
      <c r="AK70" s="730"/>
      <c r="AL70" s="730"/>
      <c r="AM70" s="730"/>
      <c r="AN70" s="730"/>
      <c r="AO70" s="730"/>
      <c r="AP70" s="730"/>
      <c r="AQ70" s="730"/>
      <c r="AR70" s="730"/>
      <c r="AS70" s="730"/>
      <c r="AT70" s="730"/>
      <c r="AU70" s="730"/>
      <c r="AV70" s="730"/>
      <c r="AW70" s="730"/>
      <c r="AX70" s="730"/>
      <c r="AY70" s="730"/>
      <c r="AZ70" s="730"/>
      <c r="BA70" s="730"/>
      <c r="BB70" s="730"/>
      <c r="BC70" s="730"/>
      <c r="BD70" s="599"/>
      <c r="BE70" s="599"/>
      <c r="BF70" s="599"/>
      <c r="BG70" s="599"/>
      <c r="BH70" s="599"/>
      <c r="BI70" s="599"/>
      <c r="BJ70" s="605"/>
      <c r="BK70" s="606"/>
      <c r="BL70" s="606"/>
      <c r="BM70" s="606"/>
      <c r="BN70" s="606"/>
      <c r="BO70" s="607"/>
      <c r="BP70" s="609"/>
      <c r="BQ70" s="592"/>
      <c r="BR70" s="593"/>
      <c r="BS70" s="593"/>
      <c r="BT70" s="593"/>
      <c r="BU70" s="593"/>
      <c r="BV70" s="593"/>
      <c r="BW70" s="593"/>
      <c r="BX70" s="594"/>
      <c r="BY70" s="592"/>
      <c r="BZ70" s="593"/>
      <c r="CA70" s="593"/>
      <c r="CB70" s="593"/>
      <c r="CC70" s="593"/>
      <c r="CD70" s="593"/>
      <c r="CE70" s="593"/>
      <c r="CF70" s="594"/>
      <c r="CG70" s="592"/>
      <c r="CH70" s="593"/>
      <c r="CI70" s="593"/>
      <c r="CJ70" s="593"/>
      <c r="CK70" s="593"/>
      <c r="CL70" s="593"/>
      <c r="CM70" s="593"/>
      <c r="CN70" s="594"/>
      <c r="CO70" s="592"/>
      <c r="CP70" s="593"/>
      <c r="CQ70" s="593"/>
      <c r="CR70" s="593"/>
      <c r="CS70" s="593"/>
      <c r="CT70" s="593"/>
      <c r="CU70" s="593"/>
      <c r="CV70" s="595"/>
    </row>
    <row r="71" spans="1:100" ht="12.75">
      <c r="A71" s="598"/>
      <c r="B71" s="599"/>
      <c r="C71" s="599"/>
      <c r="D71" s="599"/>
      <c r="E71" s="599"/>
      <c r="F71" s="618"/>
      <c r="G71" s="618"/>
      <c r="H71" s="618"/>
      <c r="I71" s="618"/>
      <c r="J71" s="618"/>
      <c r="K71" s="618"/>
      <c r="L71" s="618"/>
      <c r="M71" s="618"/>
      <c r="N71" s="618"/>
      <c r="O71" s="618"/>
      <c r="P71" s="618"/>
      <c r="Q71" s="618"/>
      <c r="R71" s="618"/>
      <c r="S71" s="618"/>
      <c r="T71" s="618"/>
      <c r="U71" s="618"/>
      <c r="V71" s="618"/>
      <c r="W71" s="618"/>
      <c r="X71" s="618"/>
      <c r="Y71" s="618"/>
      <c r="Z71" s="618"/>
      <c r="AA71" s="618"/>
      <c r="AB71" s="618"/>
      <c r="AC71" s="618"/>
      <c r="AD71" s="618"/>
      <c r="AE71" s="618"/>
      <c r="AF71" s="618"/>
      <c r="AG71" s="618"/>
      <c r="AH71" s="618"/>
      <c r="AI71" s="618"/>
      <c r="AJ71" s="618"/>
      <c r="AK71" s="618"/>
      <c r="AL71" s="618"/>
      <c r="AM71" s="618"/>
      <c r="AN71" s="618"/>
      <c r="AO71" s="618"/>
      <c r="AP71" s="618"/>
      <c r="AQ71" s="618"/>
      <c r="AR71" s="618"/>
      <c r="AS71" s="618"/>
      <c r="AT71" s="618"/>
      <c r="AU71" s="618"/>
      <c r="AV71" s="618"/>
      <c r="AW71" s="618"/>
      <c r="AX71" s="618"/>
      <c r="AY71" s="618"/>
      <c r="AZ71" s="618"/>
      <c r="BA71" s="618"/>
      <c r="BB71" s="618"/>
      <c r="BC71" s="618"/>
      <c r="BD71" s="602" t="s">
        <v>452</v>
      </c>
      <c r="BE71" s="603"/>
      <c r="BF71" s="603"/>
      <c r="BG71" s="603"/>
      <c r="BH71" s="603"/>
      <c r="BI71" s="604"/>
      <c r="BJ71" s="608" t="s">
        <v>648</v>
      </c>
      <c r="BK71" s="608"/>
      <c r="BL71" s="608"/>
      <c r="BM71" s="608"/>
      <c r="BN71" s="608"/>
      <c r="BO71" s="608"/>
      <c r="BP71" s="610"/>
      <c r="BQ71" s="596"/>
      <c r="BR71" s="596"/>
      <c r="BS71" s="596"/>
      <c r="BT71" s="596"/>
      <c r="BU71" s="596"/>
      <c r="BV71" s="596"/>
      <c r="BW71" s="596"/>
      <c r="BX71" s="596"/>
      <c r="BY71" s="596"/>
      <c r="BZ71" s="596"/>
      <c r="CA71" s="596"/>
      <c r="CB71" s="596"/>
      <c r="CC71" s="596"/>
      <c r="CD71" s="596"/>
      <c r="CE71" s="596"/>
      <c r="CF71" s="596"/>
      <c r="CG71" s="596"/>
      <c r="CH71" s="596"/>
      <c r="CI71" s="596"/>
      <c r="CJ71" s="596"/>
      <c r="CK71" s="596"/>
      <c r="CL71" s="596"/>
      <c r="CM71" s="596"/>
      <c r="CN71" s="596"/>
      <c r="CO71" s="596"/>
      <c r="CP71" s="596"/>
      <c r="CQ71" s="596"/>
      <c r="CR71" s="596"/>
      <c r="CS71" s="596"/>
      <c r="CT71" s="596"/>
      <c r="CU71" s="596"/>
      <c r="CV71" s="597"/>
    </row>
    <row r="72" spans="1:100" ht="12.75">
      <c r="A72" s="598"/>
      <c r="B72" s="599"/>
      <c r="C72" s="599"/>
      <c r="D72" s="599"/>
      <c r="E72" s="599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18"/>
      <c r="AH72" s="618"/>
      <c r="AI72" s="618"/>
      <c r="AJ72" s="618"/>
      <c r="AK72" s="618"/>
      <c r="AL72" s="618"/>
      <c r="AM72" s="618"/>
      <c r="AN72" s="618"/>
      <c r="AO72" s="618"/>
      <c r="AP72" s="618"/>
      <c r="AQ72" s="618"/>
      <c r="AR72" s="618"/>
      <c r="AS72" s="618"/>
      <c r="AT72" s="618"/>
      <c r="AU72" s="618"/>
      <c r="AV72" s="618"/>
      <c r="AW72" s="618"/>
      <c r="AX72" s="618"/>
      <c r="AY72" s="618"/>
      <c r="AZ72" s="618"/>
      <c r="BA72" s="618"/>
      <c r="BB72" s="618"/>
      <c r="BC72" s="618"/>
      <c r="BD72" s="619" t="s">
        <v>646</v>
      </c>
      <c r="BE72" s="620"/>
      <c r="BF72" s="620"/>
      <c r="BG72" s="620"/>
      <c r="BH72" s="620"/>
      <c r="BI72" s="621"/>
      <c r="BJ72" s="608" t="s">
        <v>649</v>
      </c>
      <c r="BK72" s="608"/>
      <c r="BL72" s="608"/>
      <c r="BM72" s="608"/>
      <c r="BN72" s="608"/>
      <c r="BO72" s="608"/>
      <c r="BP72" s="610"/>
      <c r="BQ72" s="612"/>
      <c r="BR72" s="612"/>
      <c r="BS72" s="612"/>
      <c r="BT72" s="612"/>
      <c r="BU72" s="612"/>
      <c r="BV72" s="612"/>
      <c r="BW72" s="612"/>
      <c r="BX72" s="612"/>
      <c r="BY72" s="612"/>
      <c r="BZ72" s="612"/>
      <c r="CA72" s="612"/>
      <c r="CB72" s="612"/>
      <c r="CC72" s="612"/>
      <c r="CD72" s="612"/>
      <c r="CE72" s="612"/>
      <c r="CF72" s="612"/>
      <c r="CG72" s="612"/>
      <c r="CH72" s="612"/>
      <c r="CI72" s="612"/>
      <c r="CJ72" s="612"/>
      <c r="CK72" s="612"/>
      <c r="CL72" s="612"/>
      <c r="CM72" s="612"/>
      <c r="CN72" s="612"/>
      <c r="CO72" s="612"/>
      <c r="CP72" s="612"/>
      <c r="CQ72" s="612"/>
      <c r="CR72" s="612"/>
      <c r="CS72" s="612"/>
      <c r="CT72" s="612"/>
      <c r="CU72" s="612"/>
      <c r="CV72" s="613"/>
    </row>
    <row r="73" spans="1:100" ht="13.5" thickBot="1">
      <c r="A73" s="600"/>
      <c r="B73" s="601"/>
      <c r="C73" s="601"/>
      <c r="D73" s="601"/>
      <c r="E73" s="601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614"/>
      <c r="AA73" s="614"/>
      <c r="AB73" s="614"/>
      <c r="AC73" s="614"/>
      <c r="AD73" s="614"/>
      <c r="AE73" s="614"/>
      <c r="AF73" s="614"/>
      <c r="AG73" s="614"/>
      <c r="AH73" s="614"/>
      <c r="AI73" s="614"/>
      <c r="AJ73" s="614"/>
      <c r="AK73" s="614"/>
      <c r="AL73" s="614"/>
      <c r="AM73" s="614"/>
      <c r="AN73" s="614"/>
      <c r="AO73" s="614"/>
      <c r="AP73" s="614"/>
      <c r="AQ73" s="614"/>
      <c r="AR73" s="614"/>
      <c r="AS73" s="614"/>
      <c r="AT73" s="614"/>
      <c r="AU73" s="614"/>
      <c r="AV73" s="614"/>
      <c r="AW73" s="614"/>
      <c r="AX73" s="614"/>
      <c r="AY73" s="614"/>
      <c r="AZ73" s="614"/>
      <c r="BA73" s="614"/>
      <c r="BB73" s="614"/>
      <c r="BC73" s="614"/>
      <c r="BD73" s="601" t="s">
        <v>647</v>
      </c>
      <c r="BE73" s="601"/>
      <c r="BF73" s="601"/>
      <c r="BG73" s="601"/>
      <c r="BH73" s="601"/>
      <c r="BI73" s="601"/>
      <c r="BJ73" s="615" t="s">
        <v>650</v>
      </c>
      <c r="BK73" s="615"/>
      <c r="BL73" s="615"/>
      <c r="BM73" s="615"/>
      <c r="BN73" s="615"/>
      <c r="BO73" s="615"/>
      <c r="BP73" s="611"/>
      <c r="BQ73" s="616"/>
      <c r="BR73" s="616"/>
      <c r="BS73" s="616"/>
      <c r="BT73" s="616"/>
      <c r="BU73" s="616"/>
      <c r="BV73" s="616"/>
      <c r="BW73" s="616"/>
      <c r="BX73" s="616"/>
      <c r="BY73" s="616"/>
      <c r="BZ73" s="616"/>
      <c r="CA73" s="616"/>
      <c r="CB73" s="616"/>
      <c r="CC73" s="616"/>
      <c r="CD73" s="616"/>
      <c r="CE73" s="616"/>
      <c r="CF73" s="616"/>
      <c r="CG73" s="616"/>
      <c r="CH73" s="616"/>
      <c r="CI73" s="616"/>
      <c r="CJ73" s="616"/>
      <c r="CK73" s="616"/>
      <c r="CL73" s="616"/>
      <c r="CM73" s="616"/>
      <c r="CN73" s="616"/>
      <c r="CO73" s="616"/>
      <c r="CP73" s="616"/>
      <c r="CQ73" s="616"/>
      <c r="CR73" s="616"/>
      <c r="CS73" s="616"/>
      <c r="CT73" s="616"/>
      <c r="CU73" s="616"/>
      <c r="CV73" s="617"/>
    </row>
    <row r="74" spans="1:100" ht="12.75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  <c r="AJ74" s="303"/>
      <c r="AK74" s="303"/>
      <c r="AL74" s="303"/>
      <c r="AM74" s="303"/>
      <c r="AN74" s="303"/>
      <c r="AO74" s="303"/>
      <c r="AP74" s="303"/>
      <c r="AQ74" s="303"/>
      <c r="AR74" s="303"/>
      <c r="AS74" s="303"/>
      <c r="AT74" s="303"/>
      <c r="AU74" s="303"/>
      <c r="AV74" s="303"/>
      <c r="AW74" s="303"/>
      <c r="AX74" s="303"/>
      <c r="AY74" s="303"/>
      <c r="AZ74" s="303"/>
      <c r="BA74" s="303"/>
      <c r="BB74" s="303"/>
      <c r="BC74" s="303"/>
      <c r="BD74" s="303"/>
      <c r="BE74" s="303"/>
      <c r="BF74" s="303"/>
      <c r="BG74" s="303"/>
      <c r="BH74" s="303"/>
      <c r="BI74" s="303"/>
      <c r="BJ74" s="303"/>
      <c r="BK74" s="303"/>
      <c r="BL74" s="303"/>
      <c r="BM74" s="303"/>
      <c r="BN74" s="303"/>
      <c r="BO74" s="303"/>
      <c r="BP74" s="303"/>
      <c r="BQ74" s="303"/>
      <c r="BR74" s="303"/>
      <c r="BS74" s="303"/>
      <c r="BT74" s="303"/>
      <c r="BU74" s="303"/>
      <c r="BV74" s="303"/>
      <c r="BW74" s="303"/>
      <c r="BX74" s="303"/>
      <c r="BY74" s="303"/>
      <c r="BZ74" s="303"/>
      <c r="CA74" s="303"/>
      <c r="CB74" s="303"/>
      <c r="CC74" s="303"/>
      <c r="CD74" s="303"/>
      <c r="CE74" s="303"/>
      <c r="CF74" s="303"/>
      <c r="CG74" s="303"/>
      <c r="CH74" s="303"/>
      <c r="CI74" s="303"/>
      <c r="CJ74" s="303"/>
      <c r="CK74" s="303"/>
      <c r="CL74" s="303"/>
      <c r="CM74" s="303"/>
      <c r="CN74" s="303"/>
      <c r="CO74" s="303"/>
      <c r="CP74" s="303"/>
      <c r="CQ74" s="303"/>
      <c r="CR74" s="303"/>
      <c r="CS74" s="303"/>
      <c r="CT74" s="303"/>
      <c r="CU74" s="303"/>
      <c r="CV74" s="303"/>
    </row>
    <row r="75" spans="1:100" ht="12.75">
      <c r="A75" s="303" t="s">
        <v>453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303"/>
      <c r="AQ75" s="303"/>
      <c r="AR75" s="303"/>
      <c r="AS75" s="303"/>
      <c r="AT75" s="303"/>
      <c r="AU75" s="303"/>
      <c r="AV75" s="303"/>
      <c r="AW75" s="303"/>
      <c r="AX75" s="303"/>
      <c r="AY75" s="303"/>
      <c r="AZ75" s="303"/>
      <c r="BA75" s="303"/>
      <c r="BB75" s="303"/>
      <c r="BC75" s="303"/>
      <c r="BD75" s="303"/>
      <c r="BE75" s="303"/>
      <c r="BF75" s="303"/>
      <c r="BG75" s="303"/>
      <c r="BH75" s="303"/>
      <c r="BI75" s="303"/>
      <c r="BJ75" s="303"/>
      <c r="BK75" s="303"/>
      <c r="BL75" s="303"/>
      <c r="BM75" s="303"/>
      <c r="BN75" s="303"/>
      <c r="BO75" s="303"/>
      <c r="BP75" s="303"/>
      <c r="BQ75" s="303"/>
      <c r="BR75" s="303"/>
      <c r="BS75" s="303"/>
      <c r="BT75" s="303"/>
      <c r="BU75" s="303"/>
      <c r="BV75" s="303"/>
      <c r="BW75" s="303"/>
      <c r="BX75" s="303"/>
      <c r="BY75" s="303"/>
      <c r="BZ75" s="303"/>
      <c r="CA75" s="303"/>
      <c r="CB75" s="303"/>
      <c r="CC75" s="303"/>
      <c r="CD75" s="303"/>
      <c r="CE75" s="303"/>
      <c r="CF75" s="303"/>
      <c r="CG75" s="303"/>
      <c r="CH75" s="303"/>
      <c r="CI75" s="303"/>
      <c r="CJ75" s="303"/>
      <c r="CK75" s="303"/>
      <c r="CL75" s="303"/>
      <c r="CM75" s="303"/>
      <c r="CN75" s="303"/>
      <c r="CO75" s="303"/>
      <c r="CP75" s="303"/>
      <c r="CQ75" s="303"/>
      <c r="CR75" s="303"/>
      <c r="CS75" s="303"/>
      <c r="CT75" s="303"/>
      <c r="CU75" s="303"/>
      <c r="CV75" s="303"/>
    </row>
    <row r="76" spans="1:100" ht="15" customHeight="1">
      <c r="A76" s="303" t="s">
        <v>454</v>
      </c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728" t="s">
        <v>678</v>
      </c>
      <c r="X76" s="729"/>
      <c r="Y76" s="729"/>
      <c r="Z76" s="729"/>
      <c r="AA76" s="729"/>
      <c r="AB76" s="729"/>
      <c r="AC76" s="729"/>
      <c r="AD76" s="729"/>
      <c r="AE76" s="729"/>
      <c r="AF76" s="729"/>
      <c r="AG76" s="729"/>
      <c r="AH76" s="729"/>
      <c r="AI76" s="729"/>
      <c r="AJ76" s="729"/>
      <c r="AK76" s="729"/>
      <c r="AL76" s="729"/>
      <c r="AM76" s="729"/>
      <c r="AN76" s="729"/>
      <c r="AO76" s="729"/>
      <c r="AP76" s="729"/>
      <c r="AQ76" s="729"/>
      <c r="AR76" s="304"/>
      <c r="AS76" s="728"/>
      <c r="AT76" s="729"/>
      <c r="AU76" s="729"/>
      <c r="AV76" s="729"/>
      <c r="AW76" s="729"/>
      <c r="AX76" s="729"/>
      <c r="AY76" s="729"/>
      <c r="AZ76" s="729"/>
      <c r="BA76" s="729"/>
      <c r="BB76" s="729"/>
      <c r="BC76" s="729"/>
      <c r="BD76" s="729"/>
      <c r="BE76" s="729"/>
      <c r="BF76" s="729"/>
      <c r="BG76" s="304"/>
      <c r="BH76" s="728" t="s">
        <v>674</v>
      </c>
      <c r="BI76" s="729"/>
      <c r="BJ76" s="729"/>
      <c r="BK76" s="729"/>
      <c r="BL76" s="729"/>
      <c r="BM76" s="729"/>
      <c r="BN76" s="729"/>
      <c r="BO76" s="729"/>
      <c r="BP76" s="729"/>
      <c r="BQ76" s="729"/>
      <c r="BR76" s="729"/>
      <c r="BS76" s="729"/>
      <c r="BT76" s="729"/>
      <c r="BU76" s="729"/>
      <c r="BV76" s="729"/>
      <c r="BW76" s="729"/>
      <c r="BX76" s="729"/>
      <c r="BY76" s="729"/>
      <c r="BZ76" s="729"/>
      <c r="CA76" s="729"/>
      <c r="CB76" s="729"/>
      <c r="CC76" s="729"/>
      <c r="CD76" s="303"/>
      <c r="CE76" s="303"/>
      <c r="CF76" s="303"/>
      <c r="CG76" s="303"/>
      <c r="CH76" s="303"/>
      <c r="CI76" s="303"/>
      <c r="CJ76" s="303"/>
      <c r="CK76" s="303"/>
      <c r="CL76" s="303"/>
      <c r="CM76" s="303"/>
      <c r="CN76" s="303"/>
      <c r="CO76" s="303"/>
      <c r="CP76" s="303"/>
      <c r="CQ76" s="303"/>
      <c r="CR76" s="303"/>
      <c r="CS76" s="303"/>
      <c r="CT76" s="303"/>
      <c r="CU76" s="303"/>
      <c r="CV76" s="303"/>
    </row>
    <row r="77" spans="1:100" s="168" customFormat="1" ht="9">
      <c r="A77" s="305"/>
      <c r="B77" s="305"/>
      <c r="C77" s="305"/>
      <c r="D77" s="305"/>
      <c r="E77" s="305"/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731" t="s">
        <v>346</v>
      </c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731"/>
      <c r="AL77" s="731"/>
      <c r="AM77" s="731"/>
      <c r="AN77" s="731"/>
      <c r="AO77" s="731"/>
      <c r="AP77" s="731"/>
      <c r="AQ77" s="731"/>
      <c r="AR77" s="306"/>
      <c r="AS77" s="731" t="s">
        <v>4</v>
      </c>
      <c r="AT77" s="731"/>
      <c r="AU77" s="731"/>
      <c r="AV77" s="731"/>
      <c r="AW77" s="731"/>
      <c r="AX77" s="731"/>
      <c r="AY77" s="731"/>
      <c r="AZ77" s="731"/>
      <c r="BA77" s="731"/>
      <c r="BB77" s="731"/>
      <c r="BC77" s="731"/>
      <c r="BD77" s="731"/>
      <c r="BE77" s="731"/>
      <c r="BF77" s="731"/>
      <c r="BG77" s="306"/>
      <c r="BH77" s="731" t="s">
        <v>5</v>
      </c>
      <c r="BI77" s="731"/>
      <c r="BJ77" s="731"/>
      <c r="BK77" s="731"/>
      <c r="BL77" s="731"/>
      <c r="BM77" s="731"/>
      <c r="BN77" s="731"/>
      <c r="BO77" s="731"/>
      <c r="BP77" s="731"/>
      <c r="BQ77" s="731"/>
      <c r="BR77" s="731"/>
      <c r="BS77" s="731"/>
      <c r="BT77" s="731"/>
      <c r="BU77" s="731"/>
      <c r="BV77" s="731"/>
      <c r="BW77" s="731"/>
      <c r="BX77" s="731"/>
      <c r="BY77" s="731"/>
      <c r="BZ77" s="731"/>
      <c r="CA77" s="731"/>
      <c r="CB77" s="731"/>
      <c r="CC77" s="731"/>
      <c r="CD77" s="305"/>
      <c r="CE77" s="305"/>
      <c r="CF77" s="305"/>
      <c r="CG77" s="305"/>
      <c r="CH77" s="305"/>
      <c r="CI77" s="305"/>
      <c r="CJ77" s="305"/>
      <c r="CK77" s="305"/>
      <c r="CL77" s="305"/>
      <c r="CM77" s="305"/>
      <c r="CN77" s="305"/>
      <c r="CO77" s="305"/>
      <c r="CP77" s="305"/>
      <c r="CQ77" s="305"/>
      <c r="CR77" s="305"/>
      <c r="CS77" s="305"/>
      <c r="CT77" s="305"/>
      <c r="CU77" s="305"/>
      <c r="CV77" s="305"/>
    </row>
    <row r="78" spans="1:100" ht="4.5" customHeight="1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  <c r="AA78" s="303"/>
      <c r="AB78" s="303"/>
      <c r="AC78" s="303"/>
      <c r="AD78" s="303"/>
      <c r="AE78" s="303"/>
      <c r="AF78" s="303"/>
      <c r="AG78" s="303"/>
      <c r="AH78" s="303"/>
      <c r="AI78" s="303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303"/>
      <c r="BM78" s="303"/>
      <c r="BN78" s="303"/>
      <c r="BO78" s="303"/>
      <c r="BP78" s="303"/>
      <c r="BQ78" s="303"/>
      <c r="BR78" s="303"/>
      <c r="BS78" s="303"/>
      <c r="BT78" s="303"/>
      <c r="BU78" s="303"/>
      <c r="BV78" s="303"/>
      <c r="BW78" s="303"/>
      <c r="BX78" s="303"/>
      <c r="BY78" s="303"/>
      <c r="BZ78" s="303"/>
      <c r="CA78" s="303"/>
      <c r="CB78" s="303"/>
      <c r="CC78" s="303"/>
      <c r="CD78" s="303"/>
      <c r="CE78" s="303"/>
      <c r="CF78" s="303"/>
      <c r="CG78" s="303"/>
      <c r="CH78" s="303"/>
      <c r="CI78" s="303"/>
      <c r="CJ78" s="303"/>
      <c r="CK78" s="303"/>
      <c r="CL78" s="303"/>
      <c r="CM78" s="303"/>
      <c r="CN78" s="303"/>
      <c r="CO78" s="303"/>
      <c r="CP78" s="303"/>
      <c r="CQ78" s="303"/>
      <c r="CR78" s="303"/>
      <c r="CS78" s="303"/>
      <c r="CT78" s="303"/>
      <c r="CU78" s="303"/>
      <c r="CV78" s="303"/>
    </row>
    <row r="79" spans="1:100" ht="12.75">
      <c r="A79" s="303" t="s">
        <v>6</v>
      </c>
      <c r="B79" s="303"/>
      <c r="C79" s="303"/>
      <c r="D79" s="303"/>
      <c r="E79" s="303"/>
      <c r="F79" s="303"/>
      <c r="G79" s="303"/>
      <c r="H79" s="303"/>
      <c r="I79" s="303"/>
      <c r="J79" s="728" t="s">
        <v>697</v>
      </c>
      <c r="K79" s="729"/>
      <c r="L79" s="729"/>
      <c r="M79" s="729"/>
      <c r="N79" s="729"/>
      <c r="O79" s="729"/>
      <c r="P79" s="729"/>
      <c r="Q79" s="729"/>
      <c r="R79" s="729"/>
      <c r="S79" s="729"/>
      <c r="T79" s="729"/>
      <c r="U79" s="729"/>
      <c r="V79" s="729"/>
      <c r="W79" s="729"/>
      <c r="X79" s="729"/>
      <c r="Y79" s="729"/>
      <c r="Z79" s="729"/>
      <c r="AA79" s="729"/>
      <c r="AB79" s="729"/>
      <c r="AC79" s="729"/>
      <c r="AD79" s="729"/>
      <c r="AE79" s="303"/>
      <c r="AF79" s="728" t="s">
        <v>675</v>
      </c>
      <c r="AG79" s="729"/>
      <c r="AH79" s="729"/>
      <c r="AI79" s="729"/>
      <c r="AJ79" s="729"/>
      <c r="AK79" s="729"/>
      <c r="AL79" s="729"/>
      <c r="AM79" s="729"/>
      <c r="AN79" s="729"/>
      <c r="AO79" s="729"/>
      <c r="AP79" s="729"/>
      <c r="AQ79" s="729"/>
      <c r="AR79" s="729"/>
      <c r="AS79" s="729"/>
      <c r="AT79" s="729"/>
      <c r="AU79" s="729"/>
      <c r="AV79" s="729"/>
      <c r="AW79" s="729"/>
      <c r="AX79" s="729"/>
      <c r="AY79" s="729"/>
      <c r="AZ79" s="729"/>
      <c r="BA79" s="303"/>
      <c r="BB79" s="728" t="s">
        <v>698</v>
      </c>
      <c r="BC79" s="729"/>
      <c r="BD79" s="729"/>
      <c r="BE79" s="729"/>
      <c r="BF79" s="729"/>
      <c r="BG79" s="729"/>
      <c r="BH79" s="729"/>
      <c r="BI79" s="729"/>
      <c r="BJ79" s="729"/>
      <c r="BK79" s="729"/>
      <c r="BL79" s="729"/>
      <c r="BM79" s="729"/>
      <c r="BN79" s="729"/>
      <c r="BO79" s="729"/>
      <c r="BP79" s="729"/>
      <c r="BQ79" s="729"/>
      <c r="BR79" s="729"/>
      <c r="BS79" s="729"/>
      <c r="BT79" s="729"/>
      <c r="BU79" s="729"/>
      <c r="BV79" s="729"/>
      <c r="BW79" s="729"/>
      <c r="BX79" s="303"/>
      <c r="BY79" s="303"/>
      <c r="BZ79" s="303"/>
      <c r="CA79" s="303"/>
      <c r="CB79" s="303"/>
      <c r="CC79" s="303"/>
      <c r="CD79" s="303"/>
      <c r="CE79" s="303"/>
      <c r="CF79" s="303"/>
      <c r="CG79" s="303"/>
      <c r="CH79" s="303"/>
      <c r="CI79" s="303"/>
      <c r="CJ79" s="303"/>
      <c r="CK79" s="303"/>
      <c r="CL79" s="303"/>
      <c r="CM79" s="303"/>
      <c r="CN79" s="303"/>
      <c r="CO79" s="303"/>
      <c r="CP79" s="303"/>
      <c r="CQ79" s="303"/>
      <c r="CR79" s="303"/>
      <c r="CS79" s="303"/>
      <c r="CT79" s="303"/>
      <c r="CU79" s="303"/>
      <c r="CV79" s="303"/>
    </row>
    <row r="80" spans="1:100" s="168" customFormat="1" ht="9">
      <c r="A80" s="305"/>
      <c r="B80" s="305"/>
      <c r="C80" s="305"/>
      <c r="D80" s="305"/>
      <c r="E80" s="305"/>
      <c r="F80" s="305"/>
      <c r="G80" s="305"/>
      <c r="H80" s="305"/>
      <c r="I80" s="305"/>
      <c r="J80" s="731" t="s">
        <v>346</v>
      </c>
      <c r="K80" s="731"/>
      <c r="L80" s="731"/>
      <c r="M80" s="731"/>
      <c r="N80" s="731"/>
      <c r="O80" s="731"/>
      <c r="P80" s="731"/>
      <c r="Q80" s="731"/>
      <c r="R80" s="731"/>
      <c r="S80" s="731"/>
      <c r="T80" s="731"/>
      <c r="U80" s="731"/>
      <c r="V80" s="731"/>
      <c r="W80" s="731"/>
      <c r="X80" s="731"/>
      <c r="Y80" s="731"/>
      <c r="Z80" s="731"/>
      <c r="AA80" s="731"/>
      <c r="AB80" s="731"/>
      <c r="AC80" s="731"/>
      <c r="AD80" s="731"/>
      <c r="AE80" s="305"/>
      <c r="AF80" s="731" t="s">
        <v>347</v>
      </c>
      <c r="AG80" s="731"/>
      <c r="AH80" s="731"/>
      <c r="AI80" s="731"/>
      <c r="AJ80" s="731"/>
      <c r="AK80" s="731"/>
      <c r="AL80" s="731"/>
      <c r="AM80" s="731"/>
      <c r="AN80" s="731"/>
      <c r="AO80" s="731"/>
      <c r="AP80" s="731"/>
      <c r="AQ80" s="731"/>
      <c r="AR80" s="731"/>
      <c r="AS80" s="731"/>
      <c r="AT80" s="731"/>
      <c r="AU80" s="731"/>
      <c r="AV80" s="731"/>
      <c r="AW80" s="731"/>
      <c r="AX80" s="731"/>
      <c r="AY80" s="731"/>
      <c r="AZ80" s="731"/>
      <c r="BA80" s="305"/>
      <c r="BB80" s="731" t="s">
        <v>348</v>
      </c>
      <c r="BC80" s="731"/>
      <c r="BD80" s="731"/>
      <c r="BE80" s="731"/>
      <c r="BF80" s="731"/>
      <c r="BG80" s="731"/>
      <c r="BH80" s="731"/>
      <c r="BI80" s="731"/>
      <c r="BJ80" s="731"/>
      <c r="BK80" s="731"/>
      <c r="BL80" s="731"/>
      <c r="BM80" s="731"/>
      <c r="BN80" s="731"/>
      <c r="BO80" s="731"/>
      <c r="BP80" s="731"/>
      <c r="BQ80" s="731"/>
      <c r="BR80" s="731"/>
      <c r="BS80" s="731"/>
      <c r="BT80" s="731"/>
      <c r="BU80" s="731"/>
      <c r="BV80" s="731"/>
      <c r="BW80" s="731"/>
      <c r="BX80" s="305"/>
      <c r="BY80" s="305"/>
      <c r="BZ80" s="305"/>
      <c r="CA80" s="305"/>
      <c r="CB80" s="305"/>
      <c r="CC80" s="305"/>
      <c r="CD80" s="305"/>
      <c r="CE80" s="305"/>
      <c r="CF80" s="305"/>
      <c r="CG80" s="305"/>
      <c r="CH80" s="305"/>
      <c r="CI80" s="305"/>
      <c r="CJ80" s="305"/>
      <c r="CK80" s="305"/>
      <c r="CL80" s="305"/>
      <c r="CM80" s="305"/>
      <c r="CN80" s="305"/>
      <c r="CO80" s="305"/>
      <c r="CP80" s="305"/>
      <c r="CQ80" s="305"/>
      <c r="CR80" s="305"/>
      <c r="CS80" s="305"/>
      <c r="CT80" s="305"/>
      <c r="CU80" s="305"/>
      <c r="CV80" s="305"/>
    </row>
    <row r="81" spans="1:100" ht="4.5" customHeight="1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  <c r="AA81" s="303"/>
      <c r="AB81" s="303"/>
      <c r="AC81" s="303"/>
      <c r="AD81" s="303"/>
      <c r="AE81" s="303"/>
      <c r="AF81" s="303"/>
      <c r="AG81" s="303"/>
      <c r="AH81" s="303"/>
      <c r="AI81" s="303"/>
      <c r="AJ81" s="303"/>
      <c r="AK81" s="303"/>
      <c r="AL81" s="303"/>
      <c r="AM81" s="303"/>
      <c r="AN81" s="303"/>
      <c r="AO81" s="303"/>
      <c r="AP81" s="303"/>
      <c r="AQ81" s="303"/>
      <c r="AR81" s="303"/>
      <c r="AS81" s="303"/>
      <c r="AT81" s="303"/>
      <c r="AU81" s="303"/>
      <c r="AV81" s="303"/>
      <c r="AW81" s="303"/>
      <c r="AX81" s="303"/>
      <c r="AY81" s="303"/>
      <c r="AZ81" s="303"/>
      <c r="BA81" s="303"/>
      <c r="BB81" s="303"/>
      <c r="BC81" s="303"/>
      <c r="BD81" s="303"/>
      <c r="BE81" s="303"/>
      <c r="BF81" s="303"/>
      <c r="BG81" s="303"/>
      <c r="BH81" s="303"/>
      <c r="BI81" s="303"/>
      <c r="BJ81" s="303"/>
      <c r="BK81" s="303"/>
      <c r="BL81" s="303"/>
      <c r="BM81" s="303"/>
      <c r="BN81" s="303"/>
      <c r="BO81" s="303"/>
      <c r="BP81" s="303"/>
      <c r="BQ81" s="303"/>
      <c r="BR81" s="303"/>
      <c r="BS81" s="303"/>
      <c r="BT81" s="303"/>
      <c r="BU81" s="303"/>
      <c r="BV81" s="303"/>
      <c r="BW81" s="303"/>
      <c r="BX81" s="303"/>
      <c r="BY81" s="303"/>
      <c r="BZ81" s="303"/>
      <c r="CA81" s="303"/>
      <c r="CB81" s="303"/>
      <c r="CC81" s="303"/>
      <c r="CD81" s="303"/>
      <c r="CE81" s="303"/>
      <c r="CF81" s="303"/>
      <c r="CG81" s="303"/>
      <c r="CH81" s="303"/>
      <c r="CI81" s="303"/>
      <c r="CJ81" s="303"/>
      <c r="CK81" s="303"/>
      <c r="CL81" s="303"/>
      <c r="CM81" s="303"/>
      <c r="CN81" s="303"/>
      <c r="CO81" s="303"/>
      <c r="CP81" s="303"/>
      <c r="CQ81" s="303"/>
      <c r="CR81" s="303"/>
      <c r="CS81" s="303"/>
      <c r="CT81" s="303"/>
      <c r="CU81" s="303"/>
      <c r="CV81" s="303"/>
    </row>
    <row r="82" spans="1:100" ht="12.75">
      <c r="A82" s="303"/>
      <c r="B82" s="307" t="s">
        <v>455</v>
      </c>
      <c r="C82" s="732" t="s">
        <v>662</v>
      </c>
      <c r="D82" s="732"/>
      <c r="E82" s="732"/>
      <c r="F82" s="303" t="s">
        <v>456</v>
      </c>
      <c r="G82" s="303"/>
      <c r="H82" s="732" t="s">
        <v>663</v>
      </c>
      <c r="I82" s="732"/>
      <c r="J82" s="732"/>
      <c r="K82" s="732"/>
      <c r="L82" s="732"/>
      <c r="M82" s="732"/>
      <c r="N82" s="732"/>
      <c r="O82" s="732"/>
      <c r="P82" s="732"/>
      <c r="Q82" s="732"/>
      <c r="R82" s="732"/>
      <c r="S82" s="733">
        <v>20</v>
      </c>
      <c r="T82" s="733"/>
      <c r="U82" s="734" t="s">
        <v>664</v>
      </c>
      <c r="V82" s="734"/>
      <c r="W82" s="734"/>
      <c r="X82" s="303" t="s">
        <v>27</v>
      </c>
      <c r="Y82" s="303"/>
      <c r="Z82" s="303"/>
      <c r="AA82" s="303"/>
      <c r="AB82" s="303"/>
      <c r="AC82" s="303"/>
      <c r="AD82" s="303"/>
      <c r="AE82" s="303"/>
      <c r="AF82" s="303"/>
      <c r="AG82" s="303"/>
      <c r="AH82" s="303"/>
      <c r="AI82" s="303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303"/>
      <c r="BM82" s="303"/>
      <c r="BN82" s="303"/>
      <c r="BO82" s="303"/>
      <c r="BP82" s="303"/>
      <c r="BQ82" s="303"/>
      <c r="BR82" s="303"/>
      <c r="BS82" s="303"/>
      <c r="BT82" s="303"/>
      <c r="BU82" s="303"/>
      <c r="BV82" s="303"/>
      <c r="BW82" s="303"/>
      <c r="BX82" s="303"/>
      <c r="BY82" s="303"/>
      <c r="BZ82" s="303"/>
      <c r="CA82" s="303"/>
      <c r="CB82" s="303"/>
      <c r="CC82" s="303"/>
      <c r="CD82" s="303"/>
      <c r="CE82" s="303"/>
      <c r="CF82" s="303"/>
      <c r="CG82" s="303"/>
      <c r="CH82" s="303"/>
      <c r="CI82" s="303"/>
      <c r="CJ82" s="303"/>
      <c r="CK82" s="303"/>
      <c r="CL82" s="303"/>
      <c r="CM82" s="303"/>
      <c r="CN82" s="303"/>
      <c r="CO82" s="303"/>
      <c r="CP82" s="303"/>
      <c r="CQ82" s="303"/>
      <c r="CR82" s="303"/>
      <c r="CS82" s="303"/>
      <c r="CT82" s="303"/>
      <c r="CU82" s="303"/>
      <c r="CV82" s="303"/>
    </row>
    <row r="83" spans="1:100" ht="12.75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  <c r="AA83" s="303"/>
      <c r="AB83" s="303"/>
      <c r="AC83" s="303"/>
      <c r="AD83" s="303"/>
      <c r="AE83" s="303"/>
      <c r="AF83" s="303"/>
      <c r="AG83" s="303"/>
      <c r="AH83" s="303"/>
      <c r="AI83" s="303"/>
      <c r="AJ83" s="303"/>
      <c r="AK83" s="303"/>
      <c r="AL83" s="303"/>
      <c r="AM83" s="303"/>
      <c r="AN83" s="303"/>
      <c r="AO83" s="303"/>
      <c r="AP83" s="303"/>
      <c r="AQ83" s="303"/>
      <c r="AR83" s="303"/>
      <c r="AS83" s="303"/>
      <c r="AT83" s="303"/>
      <c r="AU83" s="303"/>
      <c r="AV83" s="303"/>
      <c r="AW83" s="303"/>
      <c r="AX83" s="303"/>
      <c r="AY83" s="303"/>
      <c r="AZ83" s="303"/>
      <c r="BA83" s="303"/>
      <c r="BB83" s="303"/>
      <c r="BC83" s="303"/>
      <c r="BD83" s="303"/>
      <c r="BE83" s="303"/>
      <c r="BF83" s="303"/>
      <c r="BG83" s="303"/>
      <c r="BH83" s="303"/>
      <c r="BI83" s="303"/>
      <c r="BJ83" s="303"/>
      <c r="BK83" s="303"/>
      <c r="BL83" s="303"/>
      <c r="BM83" s="303"/>
      <c r="BN83" s="303"/>
      <c r="BO83" s="303"/>
      <c r="BP83" s="303"/>
      <c r="BQ83" s="303"/>
      <c r="BR83" s="303"/>
      <c r="BS83" s="303"/>
      <c r="BT83" s="303"/>
      <c r="BU83" s="303"/>
      <c r="BV83" s="303"/>
      <c r="BW83" s="303"/>
      <c r="BX83" s="303"/>
      <c r="BY83" s="303"/>
      <c r="BZ83" s="303"/>
      <c r="CA83" s="303"/>
      <c r="CB83" s="303"/>
      <c r="CC83" s="303"/>
      <c r="CD83" s="303"/>
      <c r="CE83" s="303"/>
      <c r="CF83" s="303"/>
      <c r="CG83" s="303"/>
      <c r="CH83" s="303"/>
      <c r="CI83" s="303"/>
      <c r="CJ83" s="303"/>
      <c r="CK83" s="303"/>
      <c r="CL83" s="303"/>
      <c r="CM83" s="303"/>
      <c r="CN83" s="303"/>
      <c r="CO83" s="303"/>
      <c r="CP83" s="303"/>
      <c r="CQ83" s="303"/>
      <c r="CR83" s="303"/>
      <c r="CS83" s="303"/>
      <c r="CT83" s="303"/>
      <c r="CU83" s="303"/>
      <c r="CV83" s="303"/>
    </row>
    <row r="84" spans="1:100" ht="12.75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  <c r="AA84" s="303"/>
      <c r="AB84" s="303"/>
      <c r="AC84" s="303"/>
      <c r="AD84" s="303"/>
      <c r="AE84" s="303"/>
      <c r="AF84" s="303"/>
      <c r="AG84" s="303"/>
      <c r="AH84" s="303"/>
      <c r="AI84" s="303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3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303"/>
      <c r="BM84" s="303"/>
      <c r="BN84" s="303"/>
      <c r="BO84" s="303"/>
      <c r="BP84" s="303"/>
      <c r="BQ84" s="303"/>
      <c r="BR84" s="303"/>
      <c r="BS84" s="303"/>
      <c r="BT84" s="303"/>
      <c r="BU84" s="303"/>
      <c r="BV84" s="303"/>
      <c r="BW84" s="303"/>
      <c r="BX84" s="303"/>
      <c r="BY84" s="303"/>
      <c r="BZ84" s="303"/>
      <c r="CA84" s="303"/>
      <c r="CB84" s="303"/>
      <c r="CC84" s="303"/>
      <c r="CD84" s="303"/>
      <c r="CE84" s="303"/>
      <c r="CF84" s="303"/>
      <c r="CG84" s="303"/>
      <c r="CH84" s="303"/>
      <c r="CI84" s="303"/>
      <c r="CJ84" s="303"/>
      <c r="CK84" s="303"/>
      <c r="CL84" s="303"/>
      <c r="CM84" s="303"/>
      <c r="CN84" s="303"/>
      <c r="CO84" s="303"/>
      <c r="CP84" s="303"/>
      <c r="CQ84" s="303"/>
      <c r="CR84" s="303"/>
      <c r="CS84" s="303"/>
      <c r="CT84" s="303"/>
      <c r="CU84" s="303"/>
      <c r="CV84" s="303"/>
    </row>
    <row r="85" spans="1:100" ht="12.75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3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303"/>
      <c r="BM85" s="303"/>
      <c r="BN85" s="303"/>
      <c r="BO85" s="303"/>
      <c r="BP85" s="303"/>
      <c r="BQ85" s="303"/>
      <c r="BR85" s="303"/>
      <c r="BS85" s="303"/>
      <c r="BT85" s="303"/>
      <c r="BU85" s="303"/>
      <c r="BV85" s="303"/>
      <c r="BW85" s="303"/>
      <c r="BX85" s="303"/>
      <c r="BY85" s="303"/>
      <c r="BZ85" s="303"/>
      <c r="CA85" s="303"/>
      <c r="CB85" s="303"/>
      <c r="CC85" s="303"/>
      <c r="CD85" s="303"/>
      <c r="CE85" s="303"/>
      <c r="CF85" s="303"/>
      <c r="CG85" s="303"/>
      <c r="CH85" s="303"/>
      <c r="CI85" s="303"/>
      <c r="CJ85" s="303"/>
      <c r="CK85" s="303"/>
      <c r="CL85" s="303"/>
      <c r="CM85" s="303"/>
      <c r="CN85" s="303"/>
      <c r="CO85" s="303"/>
      <c r="CP85" s="303"/>
      <c r="CQ85" s="303"/>
      <c r="CR85" s="303"/>
      <c r="CS85" s="303"/>
      <c r="CT85" s="303"/>
      <c r="CU85" s="303"/>
      <c r="CV85" s="303"/>
    </row>
    <row r="86" spans="1:100" ht="12.75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  <c r="AA86" s="303"/>
      <c r="AB86" s="303"/>
      <c r="AC86" s="303"/>
      <c r="AD86" s="303"/>
      <c r="AE86" s="303"/>
      <c r="AF86" s="303"/>
      <c r="AG86" s="303"/>
      <c r="AH86" s="303"/>
      <c r="AI86" s="303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3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303"/>
      <c r="BM86" s="303"/>
      <c r="BN86" s="303"/>
      <c r="BO86" s="303"/>
      <c r="BP86" s="303"/>
      <c r="BQ86" s="303"/>
      <c r="BR86" s="303"/>
      <c r="BS86" s="303"/>
      <c r="BT86" s="303"/>
      <c r="BU86" s="303"/>
      <c r="BV86" s="303"/>
      <c r="BW86" s="303"/>
      <c r="BX86" s="303"/>
      <c r="BY86" s="303"/>
      <c r="BZ86" s="303"/>
      <c r="CA86" s="303"/>
      <c r="CB86" s="303"/>
      <c r="CC86" s="303"/>
      <c r="CD86" s="303"/>
      <c r="CE86" s="303"/>
      <c r="CF86" s="303"/>
      <c r="CG86" s="303"/>
      <c r="CH86" s="303"/>
      <c r="CI86" s="303"/>
      <c r="CJ86" s="303"/>
      <c r="CK86" s="303"/>
      <c r="CL86" s="303"/>
      <c r="CM86" s="303"/>
      <c r="CN86" s="303"/>
      <c r="CO86" s="303"/>
      <c r="CP86" s="303"/>
      <c r="CQ86" s="303"/>
      <c r="CR86" s="303"/>
      <c r="CS86" s="303"/>
      <c r="CT86" s="303"/>
      <c r="CU86" s="303"/>
      <c r="CV86" s="303"/>
    </row>
    <row r="87" spans="1:100" ht="12.75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  <c r="AA87" s="303"/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303"/>
      <c r="BM87" s="303"/>
      <c r="BN87" s="303"/>
      <c r="BO87" s="303"/>
      <c r="BP87" s="303"/>
      <c r="BQ87" s="303"/>
      <c r="BR87" s="303"/>
      <c r="BS87" s="303"/>
      <c r="BT87" s="303"/>
      <c r="BU87" s="303"/>
      <c r="BV87" s="303"/>
      <c r="BW87" s="303"/>
      <c r="BX87" s="303"/>
      <c r="BY87" s="303"/>
      <c r="BZ87" s="303"/>
      <c r="CA87" s="303"/>
      <c r="CB87" s="303"/>
      <c r="CC87" s="303"/>
      <c r="CD87" s="303"/>
      <c r="CE87" s="303"/>
      <c r="CF87" s="303"/>
      <c r="CG87" s="303"/>
      <c r="CH87" s="303"/>
      <c r="CI87" s="303"/>
      <c r="CJ87" s="303"/>
      <c r="CK87" s="303"/>
      <c r="CL87" s="303"/>
      <c r="CM87" s="303"/>
      <c r="CN87" s="303"/>
      <c r="CO87" s="303"/>
      <c r="CP87" s="303"/>
      <c r="CQ87" s="303"/>
      <c r="CR87" s="303"/>
      <c r="CS87" s="303"/>
      <c r="CT87" s="303"/>
      <c r="CU87" s="303"/>
      <c r="CV87" s="303"/>
    </row>
    <row r="88" spans="1:100" ht="12.75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  <c r="AA88" s="303"/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303"/>
      <c r="BM88" s="303"/>
      <c r="BN88" s="303"/>
      <c r="BO88" s="303"/>
      <c r="BP88" s="303"/>
      <c r="BQ88" s="303"/>
      <c r="BR88" s="303"/>
      <c r="BS88" s="303"/>
      <c r="BT88" s="303"/>
      <c r="BU88" s="303"/>
      <c r="BV88" s="303"/>
      <c r="BW88" s="303"/>
      <c r="BX88" s="303"/>
      <c r="BY88" s="303"/>
      <c r="BZ88" s="303"/>
      <c r="CA88" s="303"/>
      <c r="CB88" s="303"/>
      <c r="CC88" s="303"/>
      <c r="CD88" s="303"/>
      <c r="CE88" s="303"/>
      <c r="CF88" s="303"/>
      <c r="CG88" s="303"/>
      <c r="CH88" s="303"/>
      <c r="CI88" s="303"/>
      <c r="CJ88" s="303"/>
      <c r="CK88" s="303"/>
      <c r="CL88" s="303"/>
      <c r="CM88" s="303"/>
      <c r="CN88" s="303"/>
      <c r="CO88" s="303"/>
      <c r="CP88" s="303"/>
      <c r="CQ88" s="303"/>
      <c r="CR88" s="303"/>
      <c r="CS88" s="303"/>
      <c r="CT88" s="303"/>
      <c r="CU88" s="303"/>
      <c r="CV88" s="303"/>
    </row>
    <row r="89" spans="1:100" ht="12.75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  <c r="AA89" s="303"/>
      <c r="AB89" s="303"/>
      <c r="AC89" s="303"/>
      <c r="AD89" s="303"/>
      <c r="AE89" s="303"/>
      <c r="AF89" s="303"/>
      <c r="AG89" s="303"/>
      <c r="AH89" s="303"/>
      <c r="AI89" s="303"/>
      <c r="AJ89" s="303"/>
      <c r="AK89" s="303"/>
      <c r="AL89" s="303"/>
      <c r="AM89" s="303"/>
      <c r="AN89" s="303"/>
      <c r="AO89" s="303"/>
      <c r="AP89" s="303"/>
      <c r="AQ89" s="303"/>
      <c r="AR89" s="303"/>
      <c r="AS89" s="303"/>
      <c r="AT89" s="303"/>
      <c r="AU89" s="303"/>
      <c r="AV89" s="303"/>
      <c r="AW89" s="303"/>
      <c r="AX89" s="303"/>
      <c r="AY89" s="303"/>
      <c r="AZ89" s="303"/>
      <c r="BA89" s="303"/>
      <c r="BB89" s="303"/>
      <c r="BC89" s="303"/>
      <c r="BD89" s="303"/>
      <c r="BE89" s="303"/>
      <c r="BF89" s="303"/>
      <c r="BG89" s="303"/>
      <c r="BH89" s="303"/>
      <c r="BI89" s="303"/>
      <c r="BJ89" s="303"/>
      <c r="BK89" s="303"/>
      <c r="BL89" s="303"/>
      <c r="BM89" s="303"/>
      <c r="BN89" s="303"/>
      <c r="BO89" s="303"/>
      <c r="BP89" s="303"/>
      <c r="BQ89" s="303"/>
      <c r="BR89" s="303"/>
      <c r="BS89" s="303"/>
      <c r="BT89" s="303"/>
      <c r="BU89" s="303"/>
      <c r="BV89" s="303"/>
      <c r="BW89" s="303"/>
      <c r="BX89" s="303"/>
      <c r="BY89" s="303"/>
      <c r="BZ89" s="303"/>
      <c r="CA89" s="303"/>
      <c r="CB89" s="303"/>
      <c r="CC89" s="303"/>
      <c r="CD89" s="303"/>
      <c r="CE89" s="303"/>
      <c r="CF89" s="303"/>
      <c r="CG89" s="303"/>
      <c r="CH89" s="303"/>
      <c r="CI89" s="303"/>
      <c r="CJ89" s="303"/>
      <c r="CK89" s="303"/>
      <c r="CL89" s="303"/>
      <c r="CM89" s="303"/>
      <c r="CN89" s="303"/>
      <c r="CO89" s="303"/>
      <c r="CP89" s="303"/>
      <c r="CQ89" s="303"/>
      <c r="CR89" s="303"/>
      <c r="CS89" s="303"/>
      <c r="CT89" s="303"/>
      <c r="CU89" s="303"/>
      <c r="CV89" s="303"/>
    </row>
    <row r="90" spans="1:100" ht="12.75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3"/>
      <c r="AF90" s="303"/>
      <c r="AG90" s="303"/>
      <c r="AH90" s="303"/>
      <c r="AI90" s="303"/>
      <c r="AJ90" s="303"/>
      <c r="AK90" s="303"/>
      <c r="AL90" s="303"/>
      <c r="AM90" s="303"/>
      <c r="AN90" s="303"/>
      <c r="AO90" s="303"/>
      <c r="AP90" s="303"/>
      <c r="AQ90" s="303"/>
      <c r="AR90" s="303"/>
      <c r="AS90" s="303"/>
      <c r="AT90" s="303"/>
      <c r="AU90" s="303"/>
      <c r="AV90" s="303"/>
      <c r="AW90" s="303"/>
      <c r="AX90" s="303"/>
      <c r="AY90" s="303"/>
      <c r="AZ90" s="303"/>
      <c r="BA90" s="303"/>
      <c r="BB90" s="303"/>
      <c r="BC90" s="303"/>
      <c r="BD90" s="303"/>
      <c r="BE90" s="303"/>
      <c r="BF90" s="303"/>
      <c r="BG90" s="303"/>
      <c r="BH90" s="303"/>
      <c r="BI90" s="303"/>
      <c r="BJ90" s="303"/>
      <c r="BK90" s="303"/>
      <c r="BL90" s="303"/>
      <c r="BM90" s="303"/>
      <c r="BN90" s="303"/>
      <c r="BO90" s="303"/>
      <c r="BP90" s="303"/>
      <c r="BQ90" s="303"/>
      <c r="BR90" s="303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303"/>
      <c r="CE90" s="303"/>
      <c r="CF90" s="303"/>
      <c r="CG90" s="303"/>
      <c r="CH90" s="303"/>
      <c r="CI90" s="303"/>
      <c r="CJ90" s="303"/>
      <c r="CK90" s="303"/>
      <c r="CL90" s="303"/>
      <c r="CM90" s="303"/>
      <c r="CN90" s="303"/>
      <c r="CO90" s="303"/>
      <c r="CP90" s="303"/>
      <c r="CQ90" s="303"/>
      <c r="CR90" s="303"/>
      <c r="CS90" s="303"/>
      <c r="CT90" s="303"/>
      <c r="CU90" s="303"/>
      <c r="CV90" s="303"/>
    </row>
    <row r="91" spans="1:100" ht="12.75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  <c r="AA91" s="303"/>
      <c r="AB91" s="303"/>
      <c r="AC91" s="303"/>
      <c r="AD91" s="303"/>
      <c r="AE91" s="303"/>
      <c r="AF91" s="303"/>
      <c r="AG91" s="303"/>
      <c r="AH91" s="303"/>
      <c r="AI91" s="303"/>
      <c r="AJ91" s="303"/>
      <c r="AK91" s="303"/>
      <c r="AL91" s="303"/>
      <c r="AM91" s="303"/>
      <c r="AN91" s="303"/>
      <c r="AO91" s="303"/>
      <c r="AP91" s="303"/>
      <c r="AQ91" s="303"/>
      <c r="AR91" s="303"/>
      <c r="AS91" s="303"/>
      <c r="AT91" s="303"/>
      <c r="AU91" s="303"/>
      <c r="AV91" s="303"/>
      <c r="AW91" s="303"/>
      <c r="AX91" s="303"/>
      <c r="AY91" s="303"/>
      <c r="AZ91" s="303"/>
      <c r="BA91" s="303"/>
      <c r="BB91" s="303"/>
      <c r="BC91" s="303"/>
      <c r="BD91" s="303"/>
      <c r="BE91" s="303"/>
      <c r="BF91" s="303"/>
      <c r="BG91" s="303"/>
      <c r="BH91" s="303"/>
      <c r="BI91" s="303"/>
      <c r="BJ91" s="303"/>
      <c r="BK91" s="303"/>
      <c r="BL91" s="303"/>
      <c r="BM91" s="303"/>
      <c r="BN91" s="303"/>
      <c r="BO91" s="303"/>
      <c r="BP91" s="303"/>
      <c r="BQ91" s="303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  <c r="CE91" s="303"/>
      <c r="CF91" s="303"/>
      <c r="CG91" s="303"/>
      <c r="CH91" s="303"/>
      <c r="CI91" s="303"/>
      <c r="CJ91" s="303"/>
      <c r="CK91" s="303"/>
      <c r="CL91" s="303"/>
      <c r="CM91" s="303"/>
      <c r="CN91" s="303"/>
      <c r="CO91" s="303"/>
      <c r="CP91" s="303"/>
      <c r="CQ91" s="303"/>
      <c r="CR91" s="303"/>
      <c r="CS91" s="303"/>
      <c r="CT91" s="303"/>
      <c r="CU91" s="303"/>
      <c r="CV91" s="303"/>
    </row>
    <row r="92" spans="1:100" ht="12.75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  <c r="AA92" s="303"/>
      <c r="AB92" s="303"/>
      <c r="AC92" s="303"/>
      <c r="AD92" s="303"/>
      <c r="AE92" s="303"/>
      <c r="AF92" s="303"/>
      <c r="AG92" s="303"/>
      <c r="AH92" s="303"/>
      <c r="AI92" s="303"/>
      <c r="AJ92" s="303"/>
      <c r="AK92" s="303"/>
      <c r="AL92" s="303"/>
      <c r="AM92" s="303"/>
      <c r="AN92" s="303"/>
      <c r="AO92" s="303"/>
      <c r="AP92" s="303"/>
      <c r="AQ92" s="303"/>
      <c r="AR92" s="303"/>
      <c r="AS92" s="303"/>
      <c r="AT92" s="303"/>
      <c r="AU92" s="303"/>
      <c r="AV92" s="303"/>
      <c r="AW92" s="303"/>
      <c r="AX92" s="303"/>
      <c r="AY92" s="303"/>
      <c r="AZ92" s="303"/>
      <c r="BA92" s="303"/>
      <c r="BB92" s="303"/>
      <c r="BC92" s="303"/>
      <c r="BD92" s="303"/>
      <c r="BE92" s="303"/>
      <c r="BF92" s="303"/>
      <c r="BG92" s="303"/>
      <c r="BH92" s="303"/>
      <c r="BI92" s="303"/>
      <c r="BJ92" s="303"/>
      <c r="BK92" s="303"/>
      <c r="BL92" s="303"/>
      <c r="BM92" s="303"/>
      <c r="BN92" s="303"/>
      <c r="BO92" s="303"/>
      <c r="BP92" s="303"/>
      <c r="BQ92" s="303"/>
      <c r="BR92" s="303"/>
      <c r="BS92" s="303"/>
      <c r="BT92" s="303"/>
      <c r="BU92" s="303"/>
      <c r="BV92" s="303"/>
      <c r="BW92" s="303"/>
      <c r="BX92" s="303"/>
      <c r="BY92" s="303"/>
      <c r="BZ92" s="303"/>
      <c r="CA92" s="303"/>
      <c r="CB92" s="303"/>
      <c r="CC92" s="303"/>
      <c r="CD92" s="303"/>
      <c r="CE92" s="303"/>
      <c r="CF92" s="303"/>
      <c r="CG92" s="303"/>
      <c r="CH92" s="303"/>
      <c r="CI92" s="303"/>
      <c r="CJ92" s="303"/>
      <c r="CK92" s="303"/>
      <c r="CL92" s="303"/>
      <c r="CM92" s="303"/>
      <c r="CN92" s="303"/>
      <c r="CO92" s="303"/>
      <c r="CP92" s="303"/>
      <c r="CQ92" s="303"/>
      <c r="CR92" s="303"/>
      <c r="CS92" s="303"/>
      <c r="CT92" s="303"/>
      <c r="CU92" s="303"/>
      <c r="CV92" s="303"/>
    </row>
    <row r="93" spans="1:100" ht="12.75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  <c r="AA93" s="303"/>
      <c r="AB93" s="303"/>
      <c r="AC93" s="303"/>
      <c r="AD93" s="303"/>
      <c r="AE93" s="303"/>
      <c r="AF93" s="303"/>
      <c r="AG93" s="303"/>
      <c r="AH93" s="303"/>
      <c r="AI93" s="303"/>
      <c r="AJ93" s="303"/>
      <c r="AK93" s="303"/>
      <c r="AL93" s="303"/>
      <c r="AM93" s="303"/>
      <c r="AN93" s="303"/>
      <c r="AO93" s="303"/>
      <c r="AP93" s="303"/>
      <c r="AQ93" s="303"/>
      <c r="AR93" s="303"/>
      <c r="AS93" s="303"/>
      <c r="AT93" s="303"/>
      <c r="AU93" s="303"/>
      <c r="AV93" s="303"/>
      <c r="AW93" s="303"/>
      <c r="AX93" s="303"/>
      <c r="AY93" s="303"/>
      <c r="AZ93" s="303"/>
      <c r="BA93" s="303"/>
      <c r="BB93" s="303"/>
      <c r="BC93" s="303"/>
      <c r="BD93" s="303"/>
      <c r="BE93" s="303"/>
      <c r="BF93" s="303"/>
      <c r="BG93" s="303"/>
      <c r="BH93" s="303"/>
      <c r="BI93" s="303"/>
      <c r="BJ93" s="303"/>
      <c r="BK93" s="303"/>
      <c r="BL93" s="303"/>
      <c r="BM93" s="303"/>
      <c r="BN93" s="303"/>
      <c r="BO93" s="303"/>
      <c r="BP93" s="303"/>
      <c r="BQ93" s="303"/>
      <c r="BR93" s="303"/>
      <c r="BS93" s="303"/>
      <c r="BT93" s="303"/>
      <c r="BU93" s="303"/>
      <c r="BV93" s="303"/>
      <c r="BW93" s="303"/>
      <c r="BX93" s="303"/>
      <c r="BY93" s="303"/>
      <c r="BZ93" s="303"/>
      <c r="CA93" s="303"/>
      <c r="CB93" s="303"/>
      <c r="CC93" s="303"/>
      <c r="CD93" s="303"/>
      <c r="CE93" s="303"/>
      <c r="CF93" s="303"/>
      <c r="CG93" s="303"/>
      <c r="CH93" s="303"/>
      <c r="CI93" s="303"/>
      <c r="CJ93" s="303"/>
      <c r="CK93" s="303"/>
      <c r="CL93" s="303"/>
      <c r="CM93" s="303"/>
      <c r="CN93" s="303"/>
      <c r="CO93" s="303"/>
      <c r="CP93" s="303"/>
      <c r="CQ93" s="303"/>
      <c r="CR93" s="303"/>
      <c r="CS93" s="303"/>
      <c r="CT93" s="303"/>
      <c r="CU93" s="303"/>
      <c r="CV93" s="303"/>
    </row>
    <row r="94" spans="1:100" ht="12.75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303"/>
      <c r="AI94" s="303"/>
      <c r="AJ94" s="303"/>
      <c r="AK94" s="303"/>
      <c r="AL94" s="303"/>
      <c r="AM94" s="303"/>
      <c r="AN94" s="303"/>
      <c r="AO94" s="303"/>
      <c r="AP94" s="303"/>
      <c r="AQ94" s="303"/>
      <c r="AR94" s="303"/>
      <c r="AS94" s="303"/>
      <c r="AT94" s="303"/>
      <c r="AU94" s="303"/>
      <c r="AV94" s="303"/>
      <c r="AW94" s="303"/>
      <c r="AX94" s="303"/>
      <c r="AY94" s="303"/>
      <c r="AZ94" s="303"/>
      <c r="BA94" s="303"/>
      <c r="BB94" s="303"/>
      <c r="BC94" s="303"/>
      <c r="BD94" s="303"/>
      <c r="BE94" s="303"/>
      <c r="BF94" s="303"/>
      <c r="BG94" s="303"/>
      <c r="BH94" s="303"/>
      <c r="BI94" s="303"/>
      <c r="BJ94" s="303"/>
      <c r="BK94" s="303"/>
      <c r="BL94" s="303"/>
      <c r="BM94" s="303"/>
      <c r="BN94" s="303"/>
      <c r="BO94" s="303"/>
      <c r="BP94" s="303"/>
      <c r="BQ94" s="303"/>
      <c r="BR94" s="303"/>
      <c r="BS94" s="303"/>
      <c r="BT94" s="303"/>
      <c r="BU94" s="303"/>
      <c r="BV94" s="303"/>
      <c r="BW94" s="303"/>
      <c r="BX94" s="303"/>
      <c r="BY94" s="303"/>
      <c r="BZ94" s="303"/>
      <c r="CA94" s="303"/>
      <c r="CB94" s="303"/>
      <c r="CC94" s="303"/>
      <c r="CD94" s="303"/>
      <c r="CE94" s="303"/>
      <c r="CF94" s="303"/>
      <c r="CG94" s="303"/>
      <c r="CH94" s="303"/>
      <c r="CI94" s="303"/>
      <c r="CJ94" s="303"/>
      <c r="CK94" s="303"/>
      <c r="CL94" s="303"/>
      <c r="CM94" s="303"/>
      <c r="CN94" s="303"/>
      <c r="CO94" s="303"/>
      <c r="CP94" s="303"/>
      <c r="CQ94" s="303"/>
      <c r="CR94" s="303"/>
      <c r="CS94" s="303"/>
      <c r="CT94" s="303"/>
      <c r="CU94" s="303"/>
      <c r="CV94" s="303"/>
    </row>
  </sheetData>
  <sheetProtection password="CC6B" sheet="1" formatCells="0" formatColumns="0" formatRows="0" insertColumns="0" insertRows="0"/>
  <mergeCells count="419">
    <mergeCell ref="CO60:CV60"/>
    <mergeCell ref="F60:BC60"/>
    <mergeCell ref="BD60:BI60"/>
    <mergeCell ref="BJ60:BO60"/>
    <mergeCell ref="BQ60:BX60"/>
    <mergeCell ref="BY60:CF60"/>
    <mergeCell ref="CG60:CN60"/>
    <mergeCell ref="CO58:CV58"/>
    <mergeCell ref="F59:BC59"/>
    <mergeCell ref="BD59:BI59"/>
    <mergeCell ref="BJ59:BO59"/>
    <mergeCell ref="BQ59:BX59"/>
    <mergeCell ref="BY59:CF59"/>
    <mergeCell ref="CG59:CN59"/>
    <mergeCell ref="CO59:CV59"/>
    <mergeCell ref="BY50:CF50"/>
    <mergeCell ref="CG50:CN50"/>
    <mergeCell ref="CO50:CV50"/>
    <mergeCell ref="A58:E60"/>
    <mergeCell ref="F58:BC58"/>
    <mergeCell ref="BD58:BI58"/>
    <mergeCell ref="BJ58:BO58"/>
    <mergeCell ref="BQ58:BX58"/>
    <mergeCell ref="BY58:CF58"/>
    <mergeCell ref="CG58:CN58"/>
    <mergeCell ref="CG48:CN48"/>
    <mergeCell ref="CO48:CV48"/>
    <mergeCell ref="F49:BC49"/>
    <mergeCell ref="BD49:BI49"/>
    <mergeCell ref="BJ49:BO49"/>
    <mergeCell ref="BQ49:BX49"/>
    <mergeCell ref="BY49:CF49"/>
    <mergeCell ref="CG49:CN49"/>
    <mergeCell ref="CO49:CV49"/>
    <mergeCell ref="A48:E50"/>
    <mergeCell ref="F48:BC48"/>
    <mergeCell ref="BD48:BI48"/>
    <mergeCell ref="BJ48:BO48"/>
    <mergeCell ref="BQ48:BX48"/>
    <mergeCell ref="BY48:CF48"/>
    <mergeCell ref="F50:BC50"/>
    <mergeCell ref="BD50:BI50"/>
    <mergeCell ref="BJ50:BO50"/>
    <mergeCell ref="BQ50:BX50"/>
    <mergeCell ref="CO44:CV44"/>
    <mergeCell ref="F45:BC45"/>
    <mergeCell ref="BD45:BI45"/>
    <mergeCell ref="BJ45:BO45"/>
    <mergeCell ref="BQ45:BX45"/>
    <mergeCell ref="BY45:CF45"/>
    <mergeCell ref="CG45:CN45"/>
    <mergeCell ref="CO45:CV45"/>
    <mergeCell ref="F44:BC44"/>
    <mergeCell ref="BD44:BI44"/>
    <mergeCell ref="BJ44:BO44"/>
    <mergeCell ref="BQ44:BX44"/>
    <mergeCell ref="BY44:CF44"/>
    <mergeCell ref="CG44:CN44"/>
    <mergeCell ref="CO28:CV28"/>
    <mergeCell ref="A26:E28"/>
    <mergeCell ref="A43:E45"/>
    <mergeCell ref="F43:BC43"/>
    <mergeCell ref="BD43:BI43"/>
    <mergeCell ref="BJ43:BO43"/>
    <mergeCell ref="BQ43:BX43"/>
    <mergeCell ref="BY43:CF43"/>
    <mergeCell ref="CG43:CN43"/>
    <mergeCell ref="CO43:CV43"/>
    <mergeCell ref="F28:BC28"/>
    <mergeCell ref="BD28:BI28"/>
    <mergeCell ref="BJ28:BO28"/>
    <mergeCell ref="BQ28:BX28"/>
    <mergeCell ref="BY28:CF28"/>
    <mergeCell ref="BP41:BP42"/>
    <mergeCell ref="CO27:CV27"/>
    <mergeCell ref="BD29:BI29"/>
    <mergeCell ref="BJ29:BO29"/>
    <mergeCell ref="BQ29:BX29"/>
    <mergeCell ref="BY29:CF29"/>
    <mergeCell ref="CG29:CN29"/>
    <mergeCell ref="CO29:CV29"/>
    <mergeCell ref="CG28:CN28"/>
    <mergeCell ref="CG26:CN26"/>
    <mergeCell ref="CO26:CV26"/>
    <mergeCell ref="F27:BC27"/>
    <mergeCell ref="F29:BC29"/>
    <mergeCell ref="A29:E29"/>
    <mergeCell ref="BD27:BI27"/>
    <mergeCell ref="BJ27:BO27"/>
    <mergeCell ref="BQ27:BX27"/>
    <mergeCell ref="BY27:CF27"/>
    <mergeCell ref="CG27:CN27"/>
    <mergeCell ref="BQ24:BX25"/>
    <mergeCell ref="BY24:CF25"/>
    <mergeCell ref="CG24:CN25"/>
    <mergeCell ref="CO24:CV25"/>
    <mergeCell ref="F25:BC25"/>
    <mergeCell ref="F26:BC26"/>
    <mergeCell ref="BD26:BI26"/>
    <mergeCell ref="BJ26:BO26"/>
    <mergeCell ref="BQ26:BX26"/>
    <mergeCell ref="BY26:CF26"/>
    <mergeCell ref="W77:AQ77"/>
    <mergeCell ref="AS77:BF77"/>
    <mergeCell ref="BH77:CC77"/>
    <mergeCell ref="BH76:CC76"/>
    <mergeCell ref="BQ19:BX21"/>
    <mergeCell ref="A24:E25"/>
    <mergeCell ref="F24:BC24"/>
    <mergeCell ref="BD24:BI25"/>
    <mergeCell ref="BJ24:BO25"/>
    <mergeCell ref="BP24:BP25"/>
    <mergeCell ref="C82:E82"/>
    <mergeCell ref="H82:R82"/>
    <mergeCell ref="S82:T82"/>
    <mergeCell ref="U82:W82"/>
    <mergeCell ref="J79:AD79"/>
    <mergeCell ref="AF79:AZ79"/>
    <mergeCell ref="J80:AD80"/>
    <mergeCell ref="BB79:BW79"/>
    <mergeCell ref="CG68:CN69"/>
    <mergeCell ref="CO68:CV69"/>
    <mergeCell ref="F69:BC69"/>
    <mergeCell ref="F70:BC70"/>
    <mergeCell ref="AF80:AZ80"/>
    <mergeCell ref="BB80:BW80"/>
    <mergeCell ref="F71:BC71"/>
    <mergeCell ref="W76:AQ76"/>
    <mergeCell ref="AS76:BF76"/>
    <mergeCell ref="A68:E69"/>
    <mergeCell ref="F68:BC68"/>
    <mergeCell ref="BD68:BI69"/>
    <mergeCell ref="BJ68:BO69"/>
    <mergeCell ref="BQ68:BX69"/>
    <mergeCell ref="BY68:CF69"/>
    <mergeCell ref="BP68:BP69"/>
    <mergeCell ref="A64:E67"/>
    <mergeCell ref="F64:BC64"/>
    <mergeCell ref="F65:BC65"/>
    <mergeCell ref="F66:BC66"/>
    <mergeCell ref="BD64:BI64"/>
    <mergeCell ref="BD65:BI65"/>
    <mergeCell ref="F67:BC67"/>
    <mergeCell ref="BD67:BI67"/>
    <mergeCell ref="CO61:CV61"/>
    <mergeCell ref="A62:E63"/>
    <mergeCell ref="F62:BC62"/>
    <mergeCell ref="BD62:BI63"/>
    <mergeCell ref="BJ62:BO63"/>
    <mergeCell ref="BQ62:BX63"/>
    <mergeCell ref="BY62:CF63"/>
    <mergeCell ref="CG62:CN63"/>
    <mergeCell ref="CO62:CV63"/>
    <mergeCell ref="F63:BC63"/>
    <mergeCell ref="CG56:CN57"/>
    <mergeCell ref="CO56:CV57"/>
    <mergeCell ref="F57:BC57"/>
    <mergeCell ref="A61:E61"/>
    <mergeCell ref="F61:BC61"/>
    <mergeCell ref="BD61:BI61"/>
    <mergeCell ref="BJ61:BO61"/>
    <mergeCell ref="BQ61:BX61"/>
    <mergeCell ref="BY61:CF61"/>
    <mergeCell ref="CG61:CN61"/>
    <mergeCell ref="A56:E57"/>
    <mergeCell ref="F56:BC56"/>
    <mergeCell ref="BD56:BI57"/>
    <mergeCell ref="BJ56:BO57"/>
    <mergeCell ref="BQ56:BX57"/>
    <mergeCell ref="BY56:CF57"/>
    <mergeCell ref="BP56:BP57"/>
    <mergeCell ref="CO54:CV54"/>
    <mergeCell ref="A55:E55"/>
    <mergeCell ref="F55:BC55"/>
    <mergeCell ref="BD55:BI55"/>
    <mergeCell ref="BJ55:BO55"/>
    <mergeCell ref="BQ55:BX55"/>
    <mergeCell ref="BY55:CF55"/>
    <mergeCell ref="CG55:CN55"/>
    <mergeCell ref="CO55:CV55"/>
    <mergeCell ref="CG52:CN53"/>
    <mergeCell ref="CO52:CV53"/>
    <mergeCell ref="F53:BC53"/>
    <mergeCell ref="A54:E54"/>
    <mergeCell ref="F54:BC54"/>
    <mergeCell ref="BD54:BI54"/>
    <mergeCell ref="BJ54:BO54"/>
    <mergeCell ref="BQ54:BX54"/>
    <mergeCell ref="BY54:CF54"/>
    <mergeCell ref="CG54:CN54"/>
    <mergeCell ref="A52:E53"/>
    <mergeCell ref="F52:BC52"/>
    <mergeCell ref="BD52:BI53"/>
    <mergeCell ref="BJ52:BO53"/>
    <mergeCell ref="BQ52:BX53"/>
    <mergeCell ref="BY52:CF53"/>
    <mergeCell ref="BP52:BP53"/>
    <mergeCell ref="CG47:CN47"/>
    <mergeCell ref="CO47:CV47"/>
    <mergeCell ref="A51:E51"/>
    <mergeCell ref="F51:BC51"/>
    <mergeCell ref="BD51:BI51"/>
    <mergeCell ref="BJ51:BO51"/>
    <mergeCell ref="BQ51:BX51"/>
    <mergeCell ref="BY51:CF51"/>
    <mergeCell ref="CG51:CN51"/>
    <mergeCell ref="CO51:CV51"/>
    <mergeCell ref="A47:E47"/>
    <mergeCell ref="F47:BC47"/>
    <mergeCell ref="BD47:BI47"/>
    <mergeCell ref="BJ47:BO47"/>
    <mergeCell ref="BQ47:BX47"/>
    <mergeCell ref="BY47:CF47"/>
    <mergeCell ref="CO41:CV42"/>
    <mergeCell ref="F42:BC42"/>
    <mergeCell ref="A46:E46"/>
    <mergeCell ref="F46:BC46"/>
    <mergeCell ref="BD46:BI46"/>
    <mergeCell ref="BJ46:BO46"/>
    <mergeCell ref="BQ46:BX46"/>
    <mergeCell ref="BY46:CF46"/>
    <mergeCell ref="CG46:CN46"/>
    <mergeCell ref="CO46:CV46"/>
    <mergeCell ref="CG39:CN40"/>
    <mergeCell ref="CO39:CV40"/>
    <mergeCell ref="F40:BC40"/>
    <mergeCell ref="A41:E42"/>
    <mergeCell ref="F41:BC41"/>
    <mergeCell ref="BD41:BI42"/>
    <mergeCell ref="BJ41:BO42"/>
    <mergeCell ref="BQ41:BX42"/>
    <mergeCell ref="BY41:CF42"/>
    <mergeCell ref="CG41:CN42"/>
    <mergeCell ref="A39:E40"/>
    <mergeCell ref="F39:BC39"/>
    <mergeCell ref="BD39:BI40"/>
    <mergeCell ref="BJ39:BO40"/>
    <mergeCell ref="BQ39:BX40"/>
    <mergeCell ref="BY39:CF40"/>
    <mergeCell ref="BP39:BP40"/>
    <mergeCell ref="CO36:CV37"/>
    <mergeCell ref="F37:BC37"/>
    <mergeCell ref="A38:E38"/>
    <mergeCell ref="F38:BC38"/>
    <mergeCell ref="BD38:BI38"/>
    <mergeCell ref="BJ38:BO38"/>
    <mergeCell ref="BQ38:BX38"/>
    <mergeCell ref="BY38:CF38"/>
    <mergeCell ref="CG38:CN38"/>
    <mergeCell ref="CO38:CV38"/>
    <mergeCell ref="CO33:CV35"/>
    <mergeCell ref="F34:BC34"/>
    <mergeCell ref="F35:BC35"/>
    <mergeCell ref="A36:E37"/>
    <mergeCell ref="F36:BC36"/>
    <mergeCell ref="BD36:BI37"/>
    <mergeCell ref="BJ36:BO37"/>
    <mergeCell ref="BQ36:BX37"/>
    <mergeCell ref="BY36:CF37"/>
    <mergeCell ref="CG36:CN37"/>
    <mergeCell ref="CO30:CV32"/>
    <mergeCell ref="F31:BC31"/>
    <mergeCell ref="F32:BC32"/>
    <mergeCell ref="A33:E35"/>
    <mergeCell ref="F33:BC33"/>
    <mergeCell ref="BD33:BI35"/>
    <mergeCell ref="BJ33:BO35"/>
    <mergeCell ref="BQ33:BX35"/>
    <mergeCell ref="BY33:CF35"/>
    <mergeCell ref="CG33:CN35"/>
    <mergeCell ref="CG22:CN23"/>
    <mergeCell ref="CO22:CV23"/>
    <mergeCell ref="F23:BC23"/>
    <mergeCell ref="A30:E32"/>
    <mergeCell ref="F30:BC30"/>
    <mergeCell ref="BD30:BI32"/>
    <mergeCell ref="BJ30:BO32"/>
    <mergeCell ref="BQ30:BX32"/>
    <mergeCell ref="BY30:CF32"/>
    <mergeCell ref="CG30:CN32"/>
    <mergeCell ref="A22:E23"/>
    <mergeCell ref="F22:BC22"/>
    <mergeCell ref="BD22:BI23"/>
    <mergeCell ref="BJ22:BO23"/>
    <mergeCell ref="BQ22:BX23"/>
    <mergeCell ref="BY22:CF23"/>
    <mergeCell ref="BP22:BP23"/>
    <mergeCell ref="BY19:CF21"/>
    <mergeCell ref="CG19:CN21"/>
    <mergeCell ref="CO19:CV21"/>
    <mergeCell ref="F20:BC20"/>
    <mergeCell ref="F21:BC21"/>
    <mergeCell ref="F17:BC17"/>
    <mergeCell ref="F18:BC18"/>
    <mergeCell ref="BP10:BP18"/>
    <mergeCell ref="BP19:BP21"/>
    <mergeCell ref="A19:E21"/>
    <mergeCell ref="F19:BC19"/>
    <mergeCell ref="BD19:BI21"/>
    <mergeCell ref="BJ19:BO21"/>
    <mergeCell ref="F11:BC11"/>
    <mergeCell ref="F12:BC12"/>
    <mergeCell ref="F13:BC13"/>
    <mergeCell ref="F14:BC14"/>
    <mergeCell ref="F15:BC15"/>
    <mergeCell ref="F16:BC16"/>
    <mergeCell ref="CO9:CV9"/>
    <mergeCell ref="A10:E18"/>
    <mergeCell ref="F10:BC10"/>
    <mergeCell ref="BD10:BI18"/>
    <mergeCell ref="BJ10:BO18"/>
    <mergeCell ref="BQ10:BX18"/>
    <mergeCell ref="BY10:CF18"/>
    <mergeCell ref="CG10:CN18"/>
    <mergeCell ref="CO10:CV18"/>
    <mergeCell ref="BY8:CF8"/>
    <mergeCell ref="CG8:CN8"/>
    <mergeCell ref="CO8:CV8"/>
    <mergeCell ref="A9:E9"/>
    <mergeCell ref="F9:BC9"/>
    <mergeCell ref="BD9:BI9"/>
    <mergeCell ref="BJ9:BO9"/>
    <mergeCell ref="BQ9:BX9"/>
    <mergeCell ref="BY9:CF9"/>
    <mergeCell ref="CG9:CN9"/>
    <mergeCell ref="BD6:BI6"/>
    <mergeCell ref="BJ6:BO6"/>
    <mergeCell ref="BQ6:BX6"/>
    <mergeCell ref="CO7:CV7"/>
    <mergeCell ref="A6:E6"/>
    <mergeCell ref="A8:E8"/>
    <mergeCell ref="F8:BC8"/>
    <mergeCell ref="BD8:BI8"/>
    <mergeCell ref="BJ8:BO8"/>
    <mergeCell ref="BQ8:BX8"/>
    <mergeCell ref="CO4:CV4"/>
    <mergeCell ref="CO5:CV5"/>
    <mergeCell ref="CG6:CN6"/>
    <mergeCell ref="CO6:CV6"/>
    <mergeCell ref="BY4:CF4"/>
    <mergeCell ref="A7:E7"/>
    <mergeCell ref="BD7:BI7"/>
    <mergeCell ref="BJ7:BO7"/>
    <mergeCell ref="BQ7:BX7"/>
    <mergeCell ref="BY7:CF7"/>
    <mergeCell ref="A5:E5"/>
    <mergeCell ref="BD5:BI5"/>
    <mergeCell ref="BJ5:BO5"/>
    <mergeCell ref="BQ5:BX5"/>
    <mergeCell ref="BY5:CF5"/>
    <mergeCell ref="CG5:CN5"/>
    <mergeCell ref="F3:BC7"/>
    <mergeCell ref="A4:E4"/>
    <mergeCell ref="BD4:BI4"/>
    <mergeCell ref="BJ4:BO4"/>
    <mergeCell ref="A1:CV1"/>
    <mergeCell ref="A3:E3"/>
    <mergeCell ref="BD3:BI3"/>
    <mergeCell ref="BJ3:BO3"/>
    <mergeCell ref="BQ3:CV3"/>
    <mergeCell ref="BJ67:BO67"/>
    <mergeCell ref="BQ65:BX65"/>
    <mergeCell ref="BQ66:BX66"/>
    <mergeCell ref="BQ67:BX67"/>
    <mergeCell ref="BJ64:BO64"/>
    <mergeCell ref="BQ4:BX4"/>
    <mergeCell ref="BP30:BP32"/>
    <mergeCell ref="BP33:BP35"/>
    <mergeCell ref="BP36:BP37"/>
    <mergeCell ref="BP62:BP63"/>
    <mergeCell ref="CG64:CN64"/>
    <mergeCell ref="BY6:CF6"/>
    <mergeCell ref="CG4:CN4"/>
    <mergeCell ref="CG7:CN7"/>
    <mergeCell ref="BP3:BP7"/>
    <mergeCell ref="BY65:CF65"/>
    <mergeCell ref="CG65:CN65"/>
    <mergeCell ref="BY66:CF66"/>
    <mergeCell ref="CG66:CN66"/>
    <mergeCell ref="BD66:BI66"/>
    <mergeCell ref="BQ64:BX64"/>
    <mergeCell ref="BJ65:BO65"/>
    <mergeCell ref="BJ66:BO66"/>
    <mergeCell ref="BP64:BP67"/>
    <mergeCell ref="BQ72:BX72"/>
    <mergeCell ref="BY72:CF72"/>
    <mergeCell ref="CG72:CN72"/>
    <mergeCell ref="BY67:CF67"/>
    <mergeCell ref="CG67:CN67"/>
    <mergeCell ref="CO64:CV64"/>
    <mergeCell ref="CO65:CV65"/>
    <mergeCell ref="CO66:CV66"/>
    <mergeCell ref="CO67:CV67"/>
    <mergeCell ref="BY64:CF64"/>
    <mergeCell ref="CO72:CV72"/>
    <mergeCell ref="F73:BC73"/>
    <mergeCell ref="BD73:BI73"/>
    <mergeCell ref="BJ73:BO73"/>
    <mergeCell ref="BQ73:BX73"/>
    <mergeCell ref="BY73:CF73"/>
    <mergeCell ref="CG73:CN73"/>
    <mergeCell ref="CO73:CV73"/>
    <mergeCell ref="F72:BC72"/>
    <mergeCell ref="BD72:BI72"/>
    <mergeCell ref="A70:E73"/>
    <mergeCell ref="BD71:BI71"/>
    <mergeCell ref="BD70:BI70"/>
    <mergeCell ref="BJ70:BO70"/>
    <mergeCell ref="BJ71:BO71"/>
    <mergeCell ref="BP70:BP73"/>
    <mergeCell ref="BJ72:BO72"/>
    <mergeCell ref="BQ70:BX70"/>
    <mergeCell ref="BY70:CF70"/>
    <mergeCell ref="CG70:CN70"/>
    <mergeCell ref="CO70:CV70"/>
    <mergeCell ref="BQ71:BX71"/>
    <mergeCell ref="BY71:CF71"/>
    <mergeCell ref="CG71:CN71"/>
    <mergeCell ref="CO71:CV71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81" r:id="rId1"/>
  <rowBreaks count="1" manualBreakCount="1"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1"/>
  <sheetViews>
    <sheetView zoomScale="85" zoomScaleNormal="85" zoomScalePageLayoutView="0" workbookViewId="0" topLeftCell="A16">
      <selection activeCell="K131" sqref="K131"/>
    </sheetView>
  </sheetViews>
  <sheetFormatPr defaultColWidth="0.85546875" defaultRowHeight="15"/>
  <cols>
    <col min="1" max="52" width="3.8515625" style="126" customWidth="1"/>
    <col min="53" max="16384" width="0.85546875" style="126" customWidth="1"/>
  </cols>
  <sheetData>
    <row r="1" spans="1:52" ht="49.5" customHeight="1">
      <c r="A1" s="236" t="s">
        <v>279</v>
      </c>
      <c r="B1" s="754" t="s">
        <v>677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5"/>
      <c r="AK1" s="755"/>
      <c r="AL1" s="755"/>
      <c r="AM1" s="755"/>
      <c r="AN1" s="755"/>
      <c r="AO1" s="755"/>
      <c r="AP1" s="755"/>
      <c r="AQ1" s="755"/>
      <c r="AR1" s="755"/>
      <c r="AS1" s="755"/>
      <c r="AT1" s="755"/>
      <c r="AU1" s="755"/>
      <c r="AV1" s="755"/>
      <c r="AW1" s="755"/>
      <c r="AX1" s="755"/>
      <c r="AY1" s="755"/>
      <c r="AZ1" s="755"/>
    </row>
    <row r="2" spans="1:52" ht="18.75" customHeight="1">
      <c r="A2" s="236"/>
      <c r="B2" s="237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756"/>
      <c r="AP2" s="756"/>
      <c r="AQ2" s="756"/>
      <c r="AR2" s="756"/>
      <c r="AS2" s="756"/>
      <c r="AT2" s="756"/>
      <c r="AU2" s="756"/>
      <c r="AV2" s="756"/>
      <c r="AW2" s="756"/>
      <c r="AX2" s="756"/>
      <c r="AY2" s="756"/>
      <c r="AZ2" s="756"/>
    </row>
    <row r="3" spans="1:53" ht="24.75" customHeight="1">
      <c r="A3" s="757" t="s">
        <v>601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  <c r="P3" s="757"/>
      <c r="Q3" s="757"/>
      <c r="R3" s="757"/>
      <c r="S3" s="757"/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57"/>
      <c r="AL3" s="757"/>
      <c r="AM3" s="757"/>
      <c r="AN3" s="757"/>
      <c r="AO3" s="757"/>
      <c r="AP3" s="757"/>
      <c r="AQ3" s="757"/>
      <c r="AR3" s="757"/>
      <c r="AS3" s="757"/>
      <c r="AT3" s="757"/>
      <c r="AU3" s="757"/>
      <c r="AV3" s="757"/>
      <c r="AW3" s="757"/>
      <c r="AX3" s="757"/>
      <c r="AY3" s="757"/>
      <c r="AZ3" s="757"/>
      <c r="BA3" s="127"/>
    </row>
    <row r="4" spans="1:53" ht="24.75" customHeight="1">
      <c r="A4" s="757"/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7"/>
      <c r="AU4" s="757"/>
      <c r="AV4" s="757"/>
      <c r="AW4" s="757"/>
      <c r="AX4" s="757"/>
      <c r="AY4" s="757"/>
      <c r="AZ4" s="757"/>
      <c r="BA4" s="127"/>
    </row>
    <row r="5" spans="1:52" s="128" customFormat="1" ht="15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39"/>
      <c r="AW5" s="239"/>
      <c r="AX5" s="239"/>
      <c r="AY5" s="239"/>
      <c r="AZ5" s="239"/>
    </row>
    <row r="6" spans="1:53" ht="21" customHeight="1">
      <c r="A6" s="758" t="s">
        <v>280</v>
      </c>
      <c r="B6" s="758"/>
      <c r="C6" s="758"/>
      <c r="D6" s="758"/>
      <c r="E6" s="758"/>
      <c r="F6" s="758"/>
      <c r="G6" s="758"/>
      <c r="H6" s="758"/>
      <c r="I6" s="758"/>
      <c r="J6" s="758"/>
      <c r="K6" s="758"/>
      <c r="L6" s="759" t="s">
        <v>666</v>
      </c>
      <c r="M6" s="759"/>
      <c r="N6" s="759"/>
      <c r="O6" s="759"/>
      <c r="P6" s="759"/>
      <c r="Q6" s="759"/>
      <c r="R6" s="759"/>
      <c r="S6" s="759"/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759"/>
      <c r="AL6" s="759"/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129"/>
    </row>
    <row r="7" spans="1:53" s="128" customFormat="1" ht="15" customHeight="1">
      <c r="A7" s="758" t="s">
        <v>281</v>
      </c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241" t="s">
        <v>282</v>
      </c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130"/>
    </row>
    <row r="8" spans="1:53" s="128" customFormat="1" ht="15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130"/>
    </row>
    <row r="9" spans="2:52" ht="15" customHeight="1">
      <c r="B9" s="217" t="s">
        <v>480</v>
      </c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</row>
    <row r="10" spans="1:52" s="131" customFormat="1" ht="18" customHeight="1">
      <c r="A10" s="242"/>
      <c r="B10" s="760" t="s">
        <v>283</v>
      </c>
      <c r="C10" s="760"/>
      <c r="D10" s="760"/>
      <c r="E10" s="760"/>
      <c r="F10" s="760"/>
      <c r="G10" s="760"/>
      <c r="H10" s="760"/>
      <c r="I10" s="760"/>
      <c r="J10" s="760"/>
      <c r="K10" s="760"/>
      <c r="L10" s="760"/>
      <c r="M10" s="760"/>
      <c r="N10" s="760"/>
      <c r="O10" s="760"/>
      <c r="P10" s="760"/>
      <c r="Q10" s="760"/>
      <c r="R10" s="760"/>
      <c r="S10" s="760"/>
      <c r="T10" s="760"/>
      <c r="U10" s="760"/>
      <c r="V10" s="760"/>
      <c r="W10" s="760"/>
      <c r="X10" s="760"/>
      <c r="Y10" s="760"/>
      <c r="Z10" s="760"/>
      <c r="AA10" s="760"/>
      <c r="AB10" s="760"/>
      <c r="AC10" s="760"/>
      <c r="AD10" s="760"/>
      <c r="AE10" s="760"/>
      <c r="AF10" s="760"/>
      <c r="AG10" s="760"/>
      <c r="AH10" s="760"/>
      <c r="AI10" s="760"/>
      <c r="AJ10" s="760"/>
      <c r="AK10" s="760"/>
      <c r="AL10" s="760"/>
      <c r="AM10" s="760"/>
      <c r="AN10" s="760"/>
      <c r="AO10" s="760"/>
      <c r="AP10" s="760"/>
      <c r="AQ10" s="760"/>
      <c r="AR10" s="760"/>
      <c r="AS10" s="760"/>
      <c r="AT10" s="243"/>
      <c r="AU10" s="243"/>
      <c r="AV10" s="243"/>
      <c r="AW10" s="243"/>
      <c r="AX10" s="243"/>
      <c r="AY10" s="243"/>
      <c r="AZ10" s="243"/>
    </row>
    <row r="11" spans="1:52" s="131" customFormat="1" ht="7.5" customHeight="1">
      <c r="A11" s="24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</row>
    <row r="12" spans="1:52" s="131" customFormat="1" ht="24.75" customHeight="1">
      <c r="A12" s="242"/>
      <c r="B12" s="764" t="s">
        <v>0</v>
      </c>
      <c r="C12" s="765"/>
      <c r="D12" s="765"/>
      <c r="E12" s="765"/>
      <c r="F12" s="765"/>
      <c r="G12" s="765"/>
      <c r="H12" s="765"/>
      <c r="I12" s="765"/>
      <c r="J12" s="765"/>
      <c r="K12" s="765"/>
      <c r="L12" s="765"/>
      <c r="M12" s="765"/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6"/>
      <c r="Z12" s="764" t="s">
        <v>284</v>
      </c>
      <c r="AA12" s="765"/>
      <c r="AB12" s="766"/>
      <c r="AC12" s="773" t="s">
        <v>285</v>
      </c>
      <c r="AD12" s="774"/>
      <c r="AE12" s="774"/>
      <c r="AF12" s="774"/>
      <c r="AG12" s="774"/>
      <c r="AH12" s="774"/>
      <c r="AI12" s="774"/>
      <c r="AJ12" s="774"/>
      <c r="AK12" s="774"/>
      <c r="AL12" s="774"/>
      <c r="AM12" s="774"/>
      <c r="AN12" s="774"/>
      <c r="AO12" s="774"/>
      <c r="AP12" s="774"/>
      <c r="AQ12" s="774"/>
      <c r="AR12" s="774"/>
      <c r="AS12" s="774"/>
      <c r="AT12" s="774"/>
      <c r="AU12" s="774"/>
      <c r="AV12" s="774"/>
      <c r="AW12" s="774"/>
      <c r="AX12" s="774"/>
      <c r="AY12" s="774"/>
      <c r="AZ12" s="775"/>
    </row>
    <row r="13" spans="1:52" s="131" customFormat="1" ht="24.75" customHeight="1">
      <c r="A13" s="242"/>
      <c r="B13" s="767"/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768"/>
      <c r="X13" s="768"/>
      <c r="Y13" s="769"/>
      <c r="Z13" s="767"/>
      <c r="AA13" s="768"/>
      <c r="AB13" s="769"/>
      <c r="AC13" s="764" t="s">
        <v>605</v>
      </c>
      <c r="AD13" s="765"/>
      <c r="AE13" s="765"/>
      <c r="AF13" s="765"/>
      <c r="AG13" s="765"/>
      <c r="AH13" s="765"/>
      <c r="AI13" s="765"/>
      <c r="AJ13" s="766"/>
      <c r="AK13" s="776" t="s">
        <v>603</v>
      </c>
      <c r="AL13" s="776"/>
      <c r="AM13" s="776"/>
      <c r="AN13" s="776"/>
      <c r="AO13" s="776"/>
      <c r="AP13" s="776"/>
      <c r="AQ13" s="776"/>
      <c r="AR13" s="776"/>
      <c r="AS13" s="765" t="s">
        <v>604</v>
      </c>
      <c r="AT13" s="765"/>
      <c r="AU13" s="765"/>
      <c r="AV13" s="765"/>
      <c r="AW13" s="765"/>
      <c r="AX13" s="765"/>
      <c r="AY13" s="765"/>
      <c r="AZ13" s="766"/>
    </row>
    <row r="14" spans="1:52" s="131" customFormat="1" ht="24.75" customHeight="1">
      <c r="A14" s="242"/>
      <c r="B14" s="770"/>
      <c r="C14" s="771"/>
      <c r="D14" s="771"/>
      <c r="E14" s="771"/>
      <c r="F14" s="771"/>
      <c r="G14" s="771"/>
      <c r="H14" s="771"/>
      <c r="I14" s="771"/>
      <c r="J14" s="771"/>
      <c r="K14" s="771"/>
      <c r="L14" s="771"/>
      <c r="M14" s="771"/>
      <c r="N14" s="771"/>
      <c r="O14" s="771"/>
      <c r="P14" s="771"/>
      <c r="Q14" s="771"/>
      <c r="R14" s="771"/>
      <c r="S14" s="771"/>
      <c r="T14" s="771"/>
      <c r="U14" s="771"/>
      <c r="V14" s="771"/>
      <c r="W14" s="771"/>
      <c r="X14" s="771"/>
      <c r="Y14" s="772"/>
      <c r="Z14" s="770"/>
      <c r="AA14" s="771"/>
      <c r="AB14" s="772"/>
      <c r="AC14" s="770"/>
      <c r="AD14" s="771"/>
      <c r="AE14" s="771"/>
      <c r="AF14" s="771"/>
      <c r="AG14" s="771"/>
      <c r="AH14" s="771"/>
      <c r="AI14" s="771"/>
      <c r="AJ14" s="772"/>
      <c r="AK14" s="776"/>
      <c r="AL14" s="776"/>
      <c r="AM14" s="776"/>
      <c r="AN14" s="776"/>
      <c r="AO14" s="776"/>
      <c r="AP14" s="776"/>
      <c r="AQ14" s="776"/>
      <c r="AR14" s="776"/>
      <c r="AS14" s="771"/>
      <c r="AT14" s="771"/>
      <c r="AU14" s="771"/>
      <c r="AV14" s="771"/>
      <c r="AW14" s="771"/>
      <c r="AX14" s="771"/>
      <c r="AY14" s="771"/>
      <c r="AZ14" s="772"/>
    </row>
    <row r="15" spans="2:53" s="133" customFormat="1" ht="15" customHeight="1" thickBot="1">
      <c r="B15" s="780">
        <v>1</v>
      </c>
      <c r="C15" s="781"/>
      <c r="D15" s="781"/>
      <c r="E15" s="781"/>
      <c r="F15" s="781"/>
      <c r="G15" s="781"/>
      <c r="H15" s="781"/>
      <c r="I15" s="781"/>
      <c r="J15" s="781"/>
      <c r="K15" s="781"/>
      <c r="L15" s="781"/>
      <c r="M15" s="781"/>
      <c r="N15" s="781"/>
      <c r="O15" s="781"/>
      <c r="P15" s="781"/>
      <c r="Q15" s="781"/>
      <c r="R15" s="781"/>
      <c r="S15" s="781"/>
      <c r="T15" s="781"/>
      <c r="U15" s="781"/>
      <c r="V15" s="781"/>
      <c r="W15" s="781"/>
      <c r="X15" s="781"/>
      <c r="Y15" s="782"/>
      <c r="Z15" s="783" t="s">
        <v>35</v>
      </c>
      <c r="AA15" s="784"/>
      <c r="AB15" s="785"/>
      <c r="AC15" s="786" t="s">
        <v>36</v>
      </c>
      <c r="AD15" s="787"/>
      <c r="AE15" s="787"/>
      <c r="AF15" s="787"/>
      <c r="AG15" s="787"/>
      <c r="AH15" s="787"/>
      <c r="AI15" s="787"/>
      <c r="AJ15" s="788"/>
      <c r="AK15" s="786" t="s">
        <v>37</v>
      </c>
      <c r="AL15" s="787"/>
      <c r="AM15" s="787"/>
      <c r="AN15" s="787"/>
      <c r="AO15" s="787"/>
      <c r="AP15" s="787"/>
      <c r="AQ15" s="787"/>
      <c r="AR15" s="788"/>
      <c r="AS15" s="786" t="s">
        <v>286</v>
      </c>
      <c r="AT15" s="787"/>
      <c r="AU15" s="787"/>
      <c r="AV15" s="787"/>
      <c r="AW15" s="787"/>
      <c r="AX15" s="787"/>
      <c r="AY15" s="787"/>
      <c r="AZ15" s="788"/>
      <c r="BA15" s="134"/>
    </row>
    <row r="16" spans="2:52" s="135" customFormat="1" ht="33" customHeight="1">
      <c r="B16" s="789" t="s">
        <v>287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1"/>
      <c r="Z16" s="792" t="s">
        <v>288</v>
      </c>
      <c r="AA16" s="793"/>
      <c r="AB16" s="794"/>
      <c r="AC16" s="761">
        <f>AO39</f>
        <v>0</v>
      </c>
      <c r="AD16" s="762"/>
      <c r="AE16" s="762"/>
      <c r="AF16" s="762"/>
      <c r="AG16" s="762"/>
      <c r="AH16" s="762"/>
      <c r="AI16" s="762"/>
      <c r="AJ16" s="795"/>
      <c r="AK16" s="761">
        <f>AS39</f>
        <v>0</v>
      </c>
      <c r="AL16" s="762"/>
      <c r="AM16" s="762"/>
      <c r="AN16" s="762"/>
      <c r="AO16" s="762"/>
      <c r="AP16" s="762"/>
      <c r="AQ16" s="762"/>
      <c r="AR16" s="795"/>
      <c r="AS16" s="761">
        <f>AW39</f>
        <v>0</v>
      </c>
      <c r="AT16" s="762"/>
      <c r="AU16" s="762"/>
      <c r="AV16" s="762"/>
      <c r="AW16" s="762"/>
      <c r="AX16" s="762"/>
      <c r="AY16" s="762"/>
      <c r="AZ16" s="763"/>
    </row>
    <row r="17" spans="2:52" s="135" customFormat="1" ht="18" customHeight="1">
      <c r="B17" s="789" t="s">
        <v>289</v>
      </c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1"/>
      <c r="Z17" s="796" t="s">
        <v>290</v>
      </c>
      <c r="AA17" s="797"/>
      <c r="AB17" s="798"/>
      <c r="AC17" s="777">
        <f>AO49</f>
        <v>0</v>
      </c>
      <c r="AD17" s="778"/>
      <c r="AE17" s="778"/>
      <c r="AF17" s="778"/>
      <c r="AG17" s="778"/>
      <c r="AH17" s="778"/>
      <c r="AI17" s="778"/>
      <c r="AJ17" s="799"/>
      <c r="AK17" s="777">
        <f>AS49</f>
        <v>0</v>
      </c>
      <c r="AL17" s="778"/>
      <c r="AM17" s="778"/>
      <c r="AN17" s="778"/>
      <c r="AO17" s="778"/>
      <c r="AP17" s="778"/>
      <c r="AQ17" s="778"/>
      <c r="AR17" s="799"/>
      <c r="AS17" s="777">
        <f>AW49</f>
        <v>0</v>
      </c>
      <c r="AT17" s="778"/>
      <c r="AU17" s="778"/>
      <c r="AV17" s="778"/>
      <c r="AW17" s="778"/>
      <c r="AX17" s="778"/>
      <c r="AY17" s="778"/>
      <c r="AZ17" s="779"/>
    </row>
    <row r="18" spans="2:52" s="135" customFormat="1" ht="18" customHeight="1">
      <c r="B18" s="800" t="s">
        <v>291</v>
      </c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789"/>
      <c r="Z18" s="796" t="s">
        <v>292</v>
      </c>
      <c r="AA18" s="797"/>
      <c r="AB18" s="798"/>
      <c r="AC18" s="777">
        <f>Y59</f>
        <v>0</v>
      </c>
      <c r="AD18" s="778"/>
      <c r="AE18" s="778"/>
      <c r="AF18" s="778"/>
      <c r="AG18" s="778"/>
      <c r="AH18" s="778"/>
      <c r="AI18" s="778"/>
      <c r="AJ18" s="799"/>
      <c r="AK18" s="777">
        <f>AK59</f>
        <v>0</v>
      </c>
      <c r="AL18" s="778"/>
      <c r="AM18" s="778"/>
      <c r="AN18" s="778"/>
      <c r="AO18" s="778"/>
      <c r="AP18" s="778"/>
      <c r="AQ18" s="778"/>
      <c r="AR18" s="799"/>
      <c r="AS18" s="777">
        <f>AW59</f>
        <v>0</v>
      </c>
      <c r="AT18" s="778"/>
      <c r="AU18" s="778"/>
      <c r="AV18" s="778"/>
      <c r="AW18" s="778"/>
      <c r="AX18" s="778"/>
      <c r="AY18" s="778"/>
      <c r="AZ18" s="779"/>
    </row>
    <row r="19" spans="2:52" s="135" customFormat="1" ht="33" customHeight="1">
      <c r="B19" s="800" t="s">
        <v>293</v>
      </c>
      <c r="C19" s="800"/>
      <c r="D19" s="800"/>
      <c r="E19" s="800"/>
      <c r="F19" s="800"/>
      <c r="G19" s="800"/>
      <c r="H19" s="800"/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789"/>
      <c r="Z19" s="796" t="s">
        <v>294</v>
      </c>
      <c r="AA19" s="797"/>
      <c r="AB19" s="798"/>
      <c r="AC19" s="777">
        <f>Y69</f>
        <v>0</v>
      </c>
      <c r="AD19" s="778"/>
      <c r="AE19" s="778"/>
      <c r="AF19" s="778"/>
      <c r="AG19" s="778"/>
      <c r="AH19" s="778"/>
      <c r="AI19" s="778"/>
      <c r="AJ19" s="799"/>
      <c r="AK19" s="777">
        <f>AK69</f>
        <v>0</v>
      </c>
      <c r="AL19" s="778"/>
      <c r="AM19" s="778"/>
      <c r="AN19" s="778"/>
      <c r="AO19" s="778"/>
      <c r="AP19" s="778"/>
      <c r="AQ19" s="778"/>
      <c r="AR19" s="799"/>
      <c r="AS19" s="777">
        <f>AW79</f>
        <v>0</v>
      </c>
      <c r="AT19" s="778"/>
      <c r="AU19" s="778"/>
      <c r="AV19" s="778"/>
      <c r="AW19" s="778"/>
      <c r="AX19" s="778"/>
      <c r="AY19" s="778"/>
      <c r="AZ19" s="779"/>
    </row>
    <row r="20" spans="2:52" s="135" customFormat="1" ht="18" customHeight="1">
      <c r="B20" s="789" t="s">
        <v>295</v>
      </c>
      <c r="C20" s="790"/>
      <c r="D20" s="790"/>
      <c r="E20" s="790"/>
      <c r="F20" s="790"/>
      <c r="G20" s="790"/>
      <c r="H20" s="790"/>
      <c r="I20" s="790"/>
      <c r="J20" s="790"/>
      <c r="K20" s="790"/>
      <c r="L20" s="790"/>
      <c r="M20" s="790"/>
      <c r="N20" s="790"/>
      <c r="O20" s="790"/>
      <c r="P20" s="790"/>
      <c r="Q20" s="790"/>
      <c r="R20" s="790"/>
      <c r="S20" s="790"/>
      <c r="T20" s="790"/>
      <c r="U20" s="790"/>
      <c r="V20" s="790"/>
      <c r="W20" s="790"/>
      <c r="X20" s="790"/>
      <c r="Y20" s="791"/>
      <c r="Z20" s="796" t="s">
        <v>296</v>
      </c>
      <c r="AA20" s="797"/>
      <c r="AB20" s="798"/>
      <c r="AC20" s="777">
        <f>Y79</f>
        <v>0</v>
      </c>
      <c r="AD20" s="778"/>
      <c r="AE20" s="778"/>
      <c r="AF20" s="778"/>
      <c r="AG20" s="778"/>
      <c r="AH20" s="778"/>
      <c r="AI20" s="778"/>
      <c r="AJ20" s="799"/>
      <c r="AK20" s="777">
        <f>AK79</f>
        <v>0</v>
      </c>
      <c r="AL20" s="778"/>
      <c r="AM20" s="778"/>
      <c r="AN20" s="778"/>
      <c r="AO20" s="778"/>
      <c r="AP20" s="778"/>
      <c r="AQ20" s="778"/>
      <c r="AR20" s="799"/>
      <c r="AS20" s="777">
        <f>AW79</f>
        <v>0</v>
      </c>
      <c r="AT20" s="778"/>
      <c r="AU20" s="778"/>
      <c r="AV20" s="778"/>
      <c r="AW20" s="778"/>
      <c r="AX20" s="778"/>
      <c r="AY20" s="778"/>
      <c r="AZ20" s="779"/>
    </row>
    <row r="21" spans="2:52" s="135" customFormat="1" ht="18" customHeight="1">
      <c r="B21" s="800" t="s">
        <v>297</v>
      </c>
      <c r="C21" s="800"/>
      <c r="D21" s="800"/>
      <c r="E21" s="800"/>
      <c r="F21" s="800"/>
      <c r="G21" s="800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789"/>
      <c r="Z21" s="796" t="s">
        <v>298</v>
      </c>
      <c r="AA21" s="797"/>
      <c r="AB21" s="798"/>
      <c r="AC21" s="777">
        <f>Y89</f>
        <v>0</v>
      </c>
      <c r="AD21" s="778"/>
      <c r="AE21" s="778"/>
      <c r="AF21" s="778"/>
      <c r="AG21" s="778"/>
      <c r="AH21" s="778"/>
      <c r="AI21" s="778"/>
      <c r="AJ21" s="799"/>
      <c r="AK21" s="777">
        <f>AK89</f>
        <v>0</v>
      </c>
      <c r="AL21" s="778"/>
      <c r="AM21" s="778"/>
      <c r="AN21" s="778"/>
      <c r="AO21" s="778"/>
      <c r="AP21" s="778"/>
      <c r="AQ21" s="778"/>
      <c r="AR21" s="799"/>
      <c r="AS21" s="777">
        <f>AW89</f>
        <v>0</v>
      </c>
      <c r="AT21" s="778"/>
      <c r="AU21" s="778"/>
      <c r="AV21" s="778"/>
      <c r="AW21" s="778"/>
      <c r="AX21" s="778"/>
      <c r="AY21" s="778"/>
      <c r="AZ21" s="779"/>
    </row>
    <row r="22" spans="2:52" s="135" customFormat="1" ht="49.5" customHeight="1">
      <c r="B22" s="800" t="s">
        <v>299</v>
      </c>
      <c r="C22" s="800"/>
      <c r="D22" s="800"/>
      <c r="E22" s="800"/>
      <c r="F22" s="800"/>
      <c r="G22" s="800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789"/>
      <c r="Z22" s="796" t="s">
        <v>300</v>
      </c>
      <c r="AA22" s="797"/>
      <c r="AB22" s="798"/>
      <c r="AC22" s="777">
        <f>AO99</f>
        <v>0</v>
      </c>
      <c r="AD22" s="778"/>
      <c r="AE22" s="778"/>
      <c r="AF22" s="778"/>
      <c r="AG22" s="778"/>
      <c r="AH22" s="778"/>
      <c r="AI22" s="778"/>
      <c r="AJ22" s="799"/>
      <c r="AK22" s="777">
        <f>AS99</f>
        <v>0</v>
      </c>
      <c r="AL22" s="778"/>
      <c r="AM22" s="778"/>
      <c r="AN22" s="778"/>
      <c r="AO22" s="778"/>
      <c r="AP22" s="778"/>
      <c r="AQ22" s="778"/>
      <c r="AR22" s="799"/>
      <c r="AS22" s="777">
        <f>AW99</f>
        <v>0</v>
      </c>
      <c r="AT22" s="778"/>
      <c r="AU22" s="778"/>
      <c r="AV22" s="778"/>
      <c r="AW22" s="778"/>
      <c r="AX22" s="778"/>
      <c r="AY22" s="778"/>
      <c r="AZ22" s="779"/>
    </row>
    <row r="23" spans="2:52" s="136" customFormat="1" ht="33" customHeight="1">
      <c r="B23" s="789" t="s">
        <v>301</v>
      </c>
      <c r="C23" s="790"/>
      <c r="D23" s="790"/>
      <c r="E23" s="790"/>
      <c r="F23" s="790"/>
      <c r="G23" s="790"/>
      <c r="H23" s="790"/>
      <c r="I23" s="790"/>
      <c r="J23" s="790"/>
      <c r="K23" s="790"/>
      <c r="L23" s="790"/>
      <c r="M23" s="790"/>
      <c r="N23" s="790"/>
      <c r="O23" s="790"/>
      <c r="P23" s="790"/>
      <c r="Q23" s="790"/>
      <c r="R23" s="790"/>
      <c r="S23" s="790"/>
      <c r="T23" s="790"/>
      <c r="U23" s="790"/>
      <c r="V23" s="790"/>
      <c r="W23" s="790"/>
      <c r="X23" s="790"/>
      <c r="Y23" s="791"/>
      <c r="Z23" s="796" t="s">
        <v>302</v>
      </c>
      <c r="AA23" s="797"/>
      <c r="AB23" s="798"/>
      <c r="AC23" s="802">
        <f>AO109</f>
        <v>0</v>
      </c>
      <c r="AD23" s="803"/>
      <c r="AE23" s="803"/>
      <c r="AF23" s="803"/>
      <c r="AG23" s="803"/>
      <c r="AH23" s="803"/>
      <c r="AI23" s="803"/>
      <c r="AJ23" s="804"/>
      <c r="AK23" s="802">
        <f>AS109</f>
        <v>0</v>
      </c>
      <c r="AL23" s="803"/>
      <c r="AM23" s="803"/>
      <c r="AN23" s="803"/>
      <c r="AO23" s="803"/>
      <c r="AP23" s="803"/>
      <c r="AQ23" s="803"/>
      <c r="AR23" s="804"/>
      <c r="AS23" s="802">
        <f>AW109</f>
        <v>0</v>
      </c>
      <c r="AT23" s="803"/>
      <c r="AU23" s="803"/>
      <c r="AV23" s="803"/>
      <c r="AW23" s="803"/>
      <c r="AX23" s="803"/>
      <c r="AY23" s="803"/>
      <c r="AZ23" s="805"/>
    </row>
    <row r="24" spans="2:52" s="136" customFormat="1" ht="33" customHeight="1">
      <c r="B24" s="789" t="s">
        <v>303</v>
      </c>
      <c r="C24" s="790"/>
      <c r="D24" s="790"/>
      <c r="E24" s="790"/>
      <c r="F24" s="790"/>
      <c r="G24" s="790"/>
      <c r="H24" s="790"/>
      <c r="I24" s="790"/>
      <c r="J24" s="790"/>
      <c r="K24" s="790"/>
      <c r="L24" s="790"/>
      <c r="M24" s="790"/>
      <c r="N24" s="790"/>
      <c r="O24" s="790"/>
      <c r="P24" s="790"/>
      <c r="Q24" s="790"/>
      <c r="R24" s="790"/>
      <c r="S24" s="790"/>
      <c r="T24" s="790"/>
      <c r="U24" s="790"/>
      <c r="V24" s="790"/>
      <c r="W24" s="790"/>
      <c r="X24" s="790"/>
      <c r="Y24" s="791"/>
      <c r="Z24" s="796" t="s">
        <v>304</v>
      </c>
      <c r="AA24" s="797"/>
      <c r="AB24" s="798"/>
      <c r="AC24" s="777">
        <f>AO119</f>
        <v>0</v>
      </c>
      <c r="AD24" s="778"/>
      <c r="AE24" s="778"/>
      <c r="AF24" s="778"/>
      <c r="AG24" s="778"/>
      <c r="AH24" s="778"/>
      <c r="AI24" s="778"/>
      <c r="AJ24" s="799"/>
      <c r="AK24" s="777">
        <f>AS119</f>
        <v>0</v>
      </c>
      <c r="AL24" s="778"/>
      <c r="AM24" s="778"/>
      <c r="AN24" s="778"/>
      <c r="AO24" s="778"/>
      <c r="AP24" s="778"/>
      <c r="AQ24" s="778"/>
      <c r="AR24" s="799"/>
      <c r="AS24" s="777">
        <f>AW119</f>
        <v>0</v>
      </c>
      <c r="AT24" s="778"/>
      <c r="AU24" s="778"/>
      <c r="AV24" s="778"/>
      <c r="AW24" s="778"/>
      <c r="AX24" s="778"/>
      <c r="AY24" s="778"/>
      <c r="AZ24" s="779"/>
    </row>
    <row r="25" spans="2:52" s="135" customFormat="1" ht="18" customHeight="1" thickBot="1">
      <c r="B25" s="806" t="s">
        <v>8</v>
      </c>
      <c r="C25" s="807"/>
      <c r="D25" s="807"/>
      <c r="E25" s="807"/>
      <c r="F25" s="807"/>
      <c r="G25" s="807"/>
      <c r="H25" s="807"/>
      <c r="I25" s="807"/>
      <c r="J25" s="807"/>
      <c r="K25" s="807"/>
      <c r="L25" s="807"/>
      <c r="M25" s="807"/>
      <c r="N25" s="807"/>
      <c r="O25" s="807"/>
      <c r="P25" s="807"/>
      <c r="Q25" s="807"/>
      <c r="R25" s="807"/>
      <c r="S25" s="807"/>
      <c r="T25" s="807"/>
      <c r="U25" s="807"/>
      <c r="V25" s="807"/>
      <c r="W25" s="807"/>
      <c r="X25" s="807"/>
      <c r="Y25" s="808"/>
      <c r="Z25" s="809" t="s">
        <v>305</v>
      </c>
      <c r="AA25" s="810"/>
      <c r="AB25" s="811"/>
      <c r="AC25" s="812">
        <f>SUM(AC16:AJ24)</f>
        <v>0</v>
      </c>
      <c r="AD25" s="813"/>
      <c r="AE25" s="813"/>
      <c r="AF25" s="813"/>
      <c r="AG25" s="813"/>
      <c r="AH25" s="813"/>
      <c r="AI25" s="813"/>
      <c r="AJ25" s="814"/>
      <c r="AK25" s="812">
        <f>SUM(AK16:AR24)</f>
        <v>0</v>
      </c>
      <c r="AL25" s="813"/>
      <c r="AM25" s="813"/>
      <c r="AN25" s="813"/>
      <c r="AO25" s="813"/>
      <c r="AP25" s="813"/>
      <c r="AQ25" s="813"/>
      <c r="AR25" s="814"/>
      <c r="AS25" s="812">
        <f>SUM(AS16:AZ24)</f>
        <v>0</v>
      </c>
      <c r="AT25" s="813"/>
      <c r="AU25" s="813"/>
      <c r="AV25" s="813"/>
      <c r="AW25" s="813"/>
      <c r="AX25" s="813"/>
      <c r="AY25" s="813"/>
      <c r="AZ25" s="815"/>
    </row>
    <row r="26" spans="2:52" s="131" customFormat="1" ht="15" customHeight="1">
      <c r="B26" s="137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</row>
    <row r="27" spans="2:52" s="131" customFormat="1" ht="18" customHeight="1">
      <c r="B27" s="801" t="s">
        <v>306</v>
      </c>
      <c r="C27" s="801"/>
      <c r="D27" s="801"/>
      <c r="E27" s="801"/>
      <c r="F27" s="801"/>
      <c r="G27" s="801"/>
      <c r="H27" s="801"/>
      <c r="I27" s="801"/>
      <c r="J27" s="801"/>
      <c r="K27" s="801"/>
      <c r="L27" s="801"/>
      <c r="M27" s="801"/>
      <c r="N27" s="801"/>
      <c r="O27" s="801"/>
      <c r="P27" s="801"/>
      <c r="Q27" s="801"/>
      <c r="R27" s="801"/>
      <c r="S27" s="801"/>
      <c r="T27" s="801"/>
      <c r="U27" s="801"/>
      <c r="V27" s="801"/>
      <c r="W27" s="801"/>
      <c r="X27" s="801"/>
      <c r="Y27" s="801"/>
      <c r="Z27" s="801"/>
      <c r="AA27" s="801"/>
      <c r="AB27" s="801"/>
      <c r="AC27" s="801"/>
      <c r="AD27" s="801"/>
      <c r="AE27" s="801"/>
      <c r="AF27" s="801"/>
      <c r="AG27" s="801"/>
      <c r="AH27" s="801"/>
      <c r="AI27" s="801"/>
      <c r="AJ27" s="801"/>
      <c r="AK27" s="801"/>
      <c r="AL27" s="801"/>
      <c r="AM27" s="801"/>
      <c r="AN27" s="801"/>
      <c r="AO27" s="801"/>
      <c r="AP27" s="801"/>
      <c r="AQ27" s="801"/>
      <c r="AR27" s="801"/>
      <c r="AS27" s="801"/>
      <c r="AT27" s="801"/>
      <c r="AU27" s="801"/>
      <c r="AV27" s="801"/>
      <c r="AW27" s="801"/>
      <c r="AX27" s="801"/>
      <c r="AY27" s="801"/>
      <c r="AZ27" s="801"/>
    </row>
    <row r="28" spans="1:52" s="131" customFormat="1" ht="18" customHeight="1">
      <c r="A28" s="138"/>
      <c r="B28" s="819" t="s">
        <v>307</v>
      </c>
      <c r="C28" s="820"/>
      <c r="D28" s="820"/>
      <c r="E28" s="820"/>
      <c r="F28" s="820"/>
      <c r="G28" s="820"/>
      <c r="H28" s="820"/>
      <c r="I28" s="820"/>
      <c r="J28" s="820"/>
      <c r="K28" s="820"/>
      <c r="L28" s="820"/>
      <c r="M28" s="820"/>
      <c r="N28" s="820"/>
      <c r="O28" s="820"/>
      <c r="P28" s="820"/>
      <c r="Q28" s="820"/>
      <c r="R28" s="820"/>
      <c r="S28" s="820"/>
      <c r="T28" s="820"/>
      <c r="U28" s="820"/>
      <c r="V28" s="820"/>
      <c r="W28" s="820"/>
      <c r="X28" s="820"/>
      <c r="Y28" s="820"/>
      <c r="Z28" s="820"/>
      <c r="AA28" s="820"/>
      <c r="AB28" s="820"/>
      <c r="AC28" s="820"/>
      <c r="AD28" s="820"/>
      <c r="AE28" s="820"/>
      <c r="AF28" s="820"/>
      <c r="AG28" s="820"/>
      <c r="AH28" s="820"/>
      <c r="AI28" s="820"/>
      <c r="AJ28" s="820"/>
      <c r="AK28" s="820"/>
      <c r="AL28" s="820"/>
      <c r="AM28" s="820"/>
      <c r="AN28" s="820"/>
      <c r="AO28" s="820"/>
      <c r="AP28" s="820"/>
      <c r="AQ28" s="820"/>
      <c r="AR28" s="820"/>
      <c r="AS28" s="820"/>
      <c r="AT28" s="820"/>
      <c r="AU28" s="820"/>
      <c r="AV28" s="820"/>
      <c r="AW28" s="820"/>
      <c r="AX28" s="820"/>
      <c r="AY28" s="820"/>
      <c r="AZ28" s="820"/>
    </row>
    <row r="29" spans="1:52" s="131" customFormat="1" ht="7.5" customHeight="1">
      <c r="A29" s="138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</row>
    <row r="30" spans="1:60" s="142" customFormat="1" ht="49.5" customHeight="1">
      <c r="A30" s="140"/>
      <c r="B30" s="776" t="s">
        <v>308</v>
      </c>
      <c r="C30" s="776"/>
      <c r="D30" s="776"/>
      <c r="E30" s="776"/>
      <c r="F30" s="776"/>
      <c r="G30" s="776"/>
      <c r="H30" s="776"/>
      <c r="I30" s="776"/>
      <c r="J30" s="776"/>
      <c r="K30" s="776"/>
      <c r="L30" s="776"/>
      <c r="M30" s="776"/>
      <c r="N30" s="776"/>
      <c r="O30" s="765" t="s">
        <v>38</v>
      </c>
      <c r="P30" s="766"/>
      <c r="Q30" s="773" t="s">
        <v>309</v>
      </c>
      <c r="R30" s="774"/>
      <c r="S30" s="774"/>
      <c r="T30" s="774"/>
      <c r="U30" s="774"/>
      <c r="V30" s="774"/>
      <c r="W30" s="774"/>
      <c r="X30" s="774"/>
      <c r="Y30" s="774"/>
      <c r="Z30" s="774"/>
      <c r="AA30" s="774"/>
      <c r="AB30" s="775"/>
      <c r="AC30" s="773" t="s">
        <v>310</v>
      </c>
      <c r="AD30" s="774"/>
      <c r="AE30" s="774"/>
      <c r="AF30" s="774"/>
      <c r="AG30" s="774"/>
      <c r="AH30" s="774"/>
      <c r="AI30" s="774"/>
      <c r="AJ30" s="774"/>
      <c r="AK30" s="774"/>
      <c r="AL30" s="774"/>
      <c r="AM30" s="774"/>
      <c r="AN30" s="775"/>
      <c r="AO30" s="773" t="s">
        <v>311</v>
      </c>
      <c r="AP30" s="774"/>
      <c r="AQ30" s="774"/>
      <c r="AR30" s="774"/>
      <c r="AS30" s="774"/>
      <c r="AT30" s="774"/>
      <c r="AU30" s="774"/>
      <c r="AV30" s="774"/>
      <c r="AW30" s="774"/>
      <c r="AX30" s="774"/>
      <c r="AY30" s="774"/>
      <c r="AZ30" s="775"/>
      <c r="BA30" s="141"/>
      <c r="BB30" s="141"/>
      <c r="BC30" s="141"/>
      <c r="BD30" s="141"/>
      <c r="BE30" s="141"/>
      <c r="BF30" s="141"/>
      <c r="BG30" s="140"/>
      <c r="BH30" s="140"/>
    </row>
    <row r="31" spans="1:60" s="142" customFormat="1" ht="81" customHeight="1">
      <c r="A31" s="140"/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1"/>
      <c r="P31" s="772"/>
      <c r="Q31" s="773" t="s">
        <v>602</v>
      </c>
      <c r="R31" s="774"/>
      <c r="S31" s="774"/>
      <c r="T31" s="775"/>
      <c r="U31" s="773" t="s">
        <v>606</v>
      </c>
      <c r="V31" s="774"/>
      <c r="W31" s="774"/>
      <c r="X31" s="775"/>
      <c r="Y31" s="773" t="s">
        <v>607</v>
      </c>
      <c r="Z31" s="774"/>
      <c r="AA31" s="774"/>
      <c r="AB31" s="775"/>
      <c r="AC31" s="773" t="s">
        <v>602</v>
      </c>
      <c r="AD31" s="774"/>
      <c r="AE31" s="774"/>
      <c r="AF31" s="775"/>
      <c r="AG31" s="773" t="s">
        <v>606</v>
      </c>
      <c r="AH31" s="774"/>
      <c r="AI31" s="774"/>
      <c r="AJ31" s="775"/>
      <c r="AK31" s="773" t="s">
        <v>607</v>
      </c>
      <c r="AL31" s="774"/>
      <c r="AM31" s="774"/>
      <c r="AN31" s="775"/>
      <c r="AO31" s="773" t="s">
        <v>602</v>
      </c>
      <c r="AP31" s="774"/>
      <c r="AQ31" s="774"/>
      <c r="AR31" s="775"/>
      <c r="AS31" s="773" t="s">
        <v>606</v>
      </c>
      <c r="AT31" s="774"/>
      <c r="AU31" s="774"/>
      <c r="AV31" s="775"/>
      <c r="AW31" s="773" t="s">
        <v>607</v>
      </c>
      <c r="AX31" s="774"/>
      <c r="AY31" s="774"/>
      <c r="AZ31" s="775"/>
      <c r="BA31" s="143"/>
      <c r="BB31" s="143"/>
      <c r="BC31" s="143"/>
      <c r="BD31" s="141"/>
      <c r="BE31" s="141"/>
      <c r="BF31" s="141"/>
      <c r="BG31" s="140"/>
      <c r="BH31" s="140"/>
    </row>
    <row r="32" spans="1:60" s="142" customFormat="1" ht="15" thickBot="1">
      <c r="A32" s="140"/>
      <c r="B32" s="816">
        <v>1</v>
      </c>
      <c r="C32" s="816"/>
      <c r="D32" s="816"/>
      <c r="E32" s="816"/>
      <c r="F32" s="816"/>
      <c r="G32" s="816"/>
      <c r="H32" s="816"/>
      <c r="I32" s="816"/>
      <c r="J32" s="816"/>
      <c r="K32" s="816"/>
      <c r="L32" s="816"/>
      <c r="M32" s="816"/>
      <c r="N32" s="816"/>
      <c r="O32" s="817">
        <v>2</v>
      </c>
      <c r="P32" s="818"/>
      <c r="Q32" s="764">
        <v>3</v>
      </c>
      <c r="R32" s="765"/>
      <c r="S32" s="765"/>
      <c r="T32" s="766"/>
      <c r="U32" s="764">
        <v>4</v>
      </c>
      <c r="V32" s="765"/>
      <c r="W32" s="765"/>
      <c r="X32" s="766"/>
      <c r="Y32" s="764">
        <v>5</v>
      </c>
      <c r="Z32" s="765"/>
      <c r="AA32" s="765"/>
      <c r="AB32" s="766"/>
      <c r="AC32" s="764">
        <v>6</v>
      </c>
      <c r="AD32" s="765"/>
      <c r="AE32" s="765"/>
      <c r="AF32" s="766"/>
      <c r="AG32" s="764">
        <v>7</v>
      </c>
      <c r="AH32" s="765"/>
      <c r="AI32" s="765"/>
      <c r="AJ32" s="766"/>
      <c r="AK32" s="764">
        <v>8</v>
      </c>
      <c r="AL32" s="765"/>
      <c r="AM32" s="765"/>
      <c r="AN32" s="766"/>
      <c r="AO32" s="764">
        <v>9</v>
      </c>
      <c r="AP32" s="765"/>
      <c r="AQ32" s="765"/>
      <c r="AR32" s="766"/>
      <c r="AS32" s="764">
        <v>10</v>
      </c>
      <c r="AT32" s="765"/>
      <c r="AU32" s="765"/>
      <c r="AV32" s="766"/>
      <c r="AW32" s="764">
        <v>11</v>
      </c>
      <c r="AX32" s="765"/>
      <c r="AY32" s="765"/>
      <c r="AZ32" s="765"/>
      <c r="BA32" s="134"/>
      <c r="BB32" s="134"/>
      <c r="BC32" s="134"/>
      <c r="BD32" s="134"/>
      <c r="BE32" s="134"/>
      <c r="BF32" s="134"/>
      <c r="BG32" s="140"/>
      <c r="BH32" s="140"/>
    </row>
    <row r="33" spans="1:60" s="142" customFormat="1" ht="18" customHeight="1">
      <c r="A33" s="140"/>
      <c r="B33" s="830" t="s">
        <v>312</v>
      </c>
      <c r="C33" s="831"/>
      <c r="D33" s="831"/>
      <c r="E33" s="831"/>
      <c r="F33" s="831"/>
      <c r="G33" s="831"/>
      <c r="H33" s="831"/>
      <c r="I33" s="831"/>
      <c r="J33" s="831"/>
      <c r="K33" s="831"/>
      <c r="L33" s="831"/>
      <c r="M33" s="831"/>
      <c r="N33" s="832"/>
      <c r="O33" s="833" t="s">
        <v>288</v>
      </c>
      <c r="P33" s="834"/>
      <c r="Q33" s="821" t="s">
        <v>33</v>
      </c>
      <c r="R33" s="822"/>
      <c r="S33" s="822"/>
      <c r="T33" s="823"/>
      <c r="U33" s="821" t="s">
        <v>33</v>
      </c>
      <c r="V33" s="822"/>
      <c r="W33" s="822"/>
      <c r="X33" s="823"/>
      <c r="Y33" s="821" t="s">
        <v>33</v>
      </c>
      <c r="Z33" s="822"/>
      <c r="AA33" s="822"/>
      <c r="AB33" s="823"/>
      <c r="AC33" s="821" t="s">
        <v>33</v>
      </c>
      <c r="AD33" s="822"/>
      <c r="AE33" s="822"/>
      <c r="AF33" s="823"/>
      <c r="AG33" s="821" t="s">
        <v>33</v>
      </c>
      <c r="AH33" s="822"/>
      <c r="AI33" s="822"/>
      <c r="AJ33" s="823"/>
      <c r="AK33" s="821" t="s">
        <v>33</v>
      </c>
      <c r="AL33" s="822"/>
      <c r="AM33" s="822"/>
      <c r="AN33" s="823"/>
      <c r="AO33" s="838">
        <f>SUM(AO34:AR35)</f>
        <v>0</v>
      </c>
      <c r="AP33" s="822"/>
      <c r="AQ33" s="822"/>
      <c r="AR33" s="823"/>
      <c r="AS33" s="838">
        <f>SUM(AS34:AV35)</f>
        <v>0</v>
      </c>
      <c r="AT33" s="822"/>
      <c r="AU33" s="822"/>
      <c r="AV33" s="823"/>
      <c r="AW33" s="838">
        <f>SUM(AW34:AZ35)</f>
        <v>0</v>
      </c>
      <c r="AX33" s="822"/>
      <c r="AY33" s="822"/>
      <c r="AZ33" s="823"/>
      <c r="BA33" s="134"/>
      <c r="BB33" s="134"/>
      <c r="BC33" s="134"/>
      <c r="BD33" s="134"/>
      <c r="BE33" s="134"/>
      <c r="BF33" s="134"/>
      <c r="BG33" s="140"/>
      <c r="BH33" s="140"/>
    </row>
    <row r="34" spans="1:60" s="142" customFormat="1" ht="18" customHeight="1" hidden="1">
      <c r="A34" s="140"/>
      <c r="B34" s="816"/>
      <c r="C34" s="816"/>
      <c r="D34" s="816"/>
      <c r="E34" s="816"/>
      <c r="F34" s="816"/>
      <c r="G34" s="816"/>
      <c r="H34" s="816"/>
      <c r="I34" s="816"/>
      <c r="J34" s="816"/>
      <c r="K34" s="816"/>
      <c r="L34" s="816"/>
      <c r="M34" s="816"/>
      <c r="N34" s="824"/>
      <c r="O34" s="825" t="s">
        <v>314</v>
      </c>
      <c r="P34" s="826"/>
      <c r="Q34" s="827"/>
      <c r="R34" s="828"/>
      <c r="S34" s="828"/>
      <c r="T34" s="829"/>
      <c r="U34" s="827"/>
      <c r="V34" s="828"/>
      <c r="W34" s="828"/>
      <c r="X34" s="829"/>
      <c r="Y34" s="827"/>
      <c r="Z34" s="828"/>
      <c r="AA34" s="828"/>
      <c r="AB34" s="829"/>
      <c r="AC34" s="827"/>
      <c r="AD34" s="828"/>
      <c r="AE34" s="828"/>
      <c r="AF34" s="829"/>
      <c r="AG34" s="827"/>
      <c r="AH34" s="828"/>
      <c r="AI34" s="828"/>
      <c r="AJ34" s="829"/>
      <c r="AK34" s="827"/>
      <c r="AL34" s="828"/>
      <c r="AM34" s="828"/>
      <c r="AN34" s="829"/>
      <c r="AO34" s="835">
        <f>Q34*AC34</f>
        <v>0</v>
      </c>
      <c r="AP34" s="836"/>
      <c r="AQ34" s="836"/>
      <c r="AR34" s="837"/>
      <c r="AS34" s="835">
        <f>U34*AG34</f>
        <v>0</v>
      </c>
      <c r="AT34" s="836"/>
      <c r="AU34" s="836"/>
      <c r="AV34" s="837"/>
      <c r="AW34" s="835">
        <f>Y34*AK34</f>
        <v>0</v>
      </c>
      <c r="AX34" s="836"/>
      <c r="AY34" s="836"/>
      <c r="AZ34" s="837"/>
      <c r="BA34" s="134"/>
      <c r="BB34" s="134"/>
      <c r="BC34" s="134"/>
      <c r="BD34" s="134"/>
      <c r="BE34" s="134"/>
      <c r="BF34" s="134"/>
      <c r="BG34" s="140"/>
      <c r="BH34" s="140"/>
    </row>
    <row r="35" spans="1:60" s="142" customFormat="1" ht="18" customHeight="1" hidden="1">
      <c r="A35" s="140"/>
      <c r="B35" s="816"/>
      <c r="C35" s="816"/>
      <c r="D35" s="816"/>
      <c r="E35" s="816"/>
      <c r="F35" s="816"/>
      <c r="G35" s="816"/>
      <c r="H35" s="816"/>
      <c r="I35" s="816"/>
      <c r="J35" s="816"/>
      <c r="K35" s="816"/>
      <c r="L35" s="816"/>
      <c r="M35" s="816"/>
      <c r="N35" s="824"/>
      <c r="O35" s="825" t="s">
        <v>316</v>
      </c>
      <c r="P35" s="826"/>
      <c r="Q35" s="827"/>
      <c r="R35" s="828"/>
      <c r="S35" s="828"/>
      <c r="T35" s="829"/>
      <c r="U35" s="827"/>
      <c r="V35" s="828"/>
      <c r="W35" s="828"/>
      <c r="X35" s="829"/>
      <c r="Y35" s="827"/>
      <c r="Z35" s="828"/>
      <c r="AA35" s="828"/>
      <c r="AB35" s="829"/>
      <c r="AC35" s="827"/>
      <c r="AD35" s="828"/>
      <c r="AE35" s="828"/>
      <c r="AF35" s="829"/>
      <c r="AG35" s="827"/>
      <c r="AH35" s="828"/>
      <c r="AI35" s="828"/>
      <c r="AJ35" s="829"/>
      <c r="AK35" s="827"/>
      <c r="AL35" s="828"/>
      <c r="AM35" s="828"/>
      <c r="AN35" s="829"/>
      <c r="AO35" s="835">
        <f>Q35*AC35</f>
        <v>0</v>
      </c>
      <c r="AP35" s="836"/>
      <c r="AQ35" s="836"/>
      <c r="AR35" s="837"/>
      <c r="AS35" s="835">
        <f>U35*AG35</f>
        <v>0</v>
      </c>
      <c r="AT35" s="836"/>
      <c r="AU35" s="836"/>
      <c r="AV35" s="837"/>
      <c r="AW35" s="835">
        <f>Y35*AK35</f>
        <v>0</v>
      </c>
      <c r="AX35" s="836"/>
      <c r="AY35" s="836"/>
      <c r="AZ35" s="837"/>
      <c r="BA35" s="134"/>
      <c r="BB35" s="134"/>
      <c r="BC35" s="134"/>
      <c r="BD35" s="134"/>
      <c r="BE35" s="134"/>
      <c r="BF35" s="134"/>
      <c r="BG35" s="140"/>
      <c r="BH35" s="140"/>
    </row>
    <row r="36" spans="1:60" s="142" customFormat="1" ht="18" customHeight="1">
      <c r="A36" s="140"/>
      <c r="B36" s="839" t="s">
        <v>317</v>
      </c>
      <c r="C36" s="839"/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840"/>
      <c r="O36" s="825" t="s">
        <v>290</v>
      </c>
      <c r="P36" s="826"/>
      <c r="Q36" s="841" t="s">
        <v>33</v>
      </c>
      <c r="R36" s="842"/>
      <c r="S36" s="842"/>
      <c r="T36" s="843"/>
      <c r="U36" s="841" t="s">
        <v>33</v>
      </c>
      <c r="V36" s="842"/>
      <c r="W36" s="842"/>
      <c r="X36" s="843"/>
      <c r="Y36" s="841" t="s">
        <v>33</v>
      </c>
      <c r="Z36" s="842"/>
      <c r="AA36" s="842"/>
      <c r="AB36" s="843"/>
      <c r="AC36" s="841" t="s">
        <v>33</v>
      </c>
      <c r="AD36" s="842"/>
      <c r="AE36" s="842"/>
      <c r="AF36" s="843"/>
      <c r="AG36" s="841" t="s">
        <v>33</v>
      </c>
      <c r="AH36" s="842"/>
      <c r="AI36" s="842"/>
      <c r="AJ36" s="843"/>
      <c r="AK36" s="841" t="s">
        <v>33</v>
      </c>
      <c r="AL36" s="842"/>
      <c r="AM36" s="842"/>
      <c r="AN36" s="843"/>
      <c r="AO36" s="835">
        <f>SUM(AO37)</f>
        <v>0</v>
      </c>
      <c r="AP36" s="836"/>
      <c r="AQ36" s="836"/>
      <c r="AR36" s="837"/>
      <c r="AS36" s="835">
        <f>SUM(AS37)</f>
        <v>0</v>
      </c>
      <c r="AT36" s="836"/>
      <c r="AU36" s="836"/>
      <c r="AV36" s="837"/>
      <c r="AW36" s="835">
        <f>SUM(AW37)</f>
        <v>0</v>
      </c>
      <c r="AX36" s="836"/>
      <c r="AY36" s="836"/>
      <c r="AZ36" s="837"/>
      <c r="BA36" s="134"/>
      <c r="BB36" s="134"/>
      <c r="BC36" s="134"/>
      <c r="BD36" s="134"/>
      <c r="BE36" s="134"/>
      <c r="BF36" s="134"/>
      <c r="BG36" s="140"/>
      <c r="BH36" s="140"/>
    </row>
    <row r="37" spans="1:60" s="142" customFormat="1" ht="18" customHeight="1" hidden="1">
      <c r="A37" s="140"/>
      <c r="B37" s="816"/>
      <c r="C37" s="816"/>
      <c r="D37" s="816"/>
      <c r="E37" s="816"/>
      <c r="F37" s="816"/>
      <c r="G37" s="816"/>
      <c r="H37" s="816"/>
      <c r="I37" s="816"/>
      <c r="J37" s="816"/>
      <c r="K37" s="816"/>
      <c r="L37" s="816"/>
      <c r="M37" s="816"/>
      <c r="N37" s="824"/>
      <c r="O37" s="825" t="s">
        <v>318</v>
      </c>
      <c r="P37" s="826"/>
      <c r="Q37" s="827"/>
      <c r="R37" s="828"/>
      <c r="S37" s="828"/>
      <c r="T37" s="829"/>
      <c r="U37" s="827"/>
      <c r="V37" s="828"/>
      <c r="W37" s="828"/>
      <c r="X37" s="829"/>
      <c r="Y37" s="827"/>
      <c r="Z37" s="828"/>
      <c r="AA37" s="828"/>
      <c r="AB37" s="829"/>
      <c r="AC37" s="827"/>
      <c r="AD37" s="828"/>
      <c r="AE37" s="828"/>
      <c r="AF37" s="829"/>
      <c r="AG37" s="827"/>
      <c r="AH37" s="828"/>
      <c r="AI37" s="828"/>
      <c r="AJ37" s="829"/>
      <c r="AK37" s="827"/>
      <c r="AL37" s="828"/>
      <c r="AM37" s="828"/>
      <c r="AN37" s="829"/>
      <c r="AO37" s="835">
        <f>Q37*AC37</f>
        <v>0</v>
      </c>
      <c r="AP37" s="836"/>
      <c r="AQ37" s="836"/>
      <c r="AR37" s="837"/>
      <c r="AS37" s="835">
        <f>U37*AG37</f>
        <v>0</v>
      </c>
      <c r="AT37" s="836"/>
      <c r="AU37" s="836"/>
      <c r="AV37" s="837"/>
      <c r="AW37" s="835">
        <f>Y37*AK37</f>
        <v>0</v>
      </c>
      <c r="AX37" s="836"/>
      <c r="AY37" s="836"/>
      <c r="AZ37" s="837"/>
      <c r="BA37" s="134"/>
      <c r="BB37" s="134"/>
      <c r="BC37" s="134"/>
      <c r="BD37" s="134"/>
      <c r="BE37" s="134"/>
      <c r="BF37" s="134"/>
      <c r="BG37" s="140"/>
      <c r="BH37" s="140"/>
    </row>
    <row r="38" spans="1:60" s="142" customFormat="1" ht="18" customHeight="1" hidden="1">
      <c r="A38" s="140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24"/>
      <c r="O38" s="825" t="s">
        <v>319</v>
      </c>
      <c r="P38" s="826"/>
      <c r="Q38" s="827"/>
      <c r="R38" s="828"/>
      <c r="S38" s="828"/>
      <c r="T38" s="829"/>
      <c r="U38" s="827"/>
      <c r="V38" s="828"/>
      <c r="W38" s="828"/>
      <c r="X38" s="829"/>
      <c r="Y38" s="827"/>
      <c r="Z38" s="828"/>
      <c r="AA38" s="828"/>
      <c r="AB38" s="829"/>
      <c r="AC38" s="827"/>
      <c r="AD38" s="828"/>
      <c r="AE38" s="828"/>
      <c r="AF38" s="829"/>
      <c r="AG38" s="827"/>
      <c r="AH38" s="828"/>
      <c r="AI38" s="828"/>
      <c r="AJ38" s="829"/>
      <c r="AK38" s="827"/>
      <c r="AL38" s="828"/>
      <c r="AM38" s="828"/>
      <c r="AN38" s="829"/>
      <c r="AO38" s="835">
        <f>Q38*AC38</f>
        <v>0</v>
      </c>
      <c r="AP38" s="836"/>
      <c r="AQ38" s="836"/>
      <c r="AR38" s="837"/>
      <c r="AS38" s="835">
        <f>U38*AG38</f>
        <v>0</v>
      </c>
      <c r="AT38" s="836"/>
      <c r="AU38" s="836"/>
      <c r="AV38" s="837"/>
      <c r="AW38" s="835">
        <f>Y38*AK38</f>
        <v>0</v>
      </c>
      <c r="AX38" s="836"/>
      <c r="AY38" s="836"/>
      <c r="AZ38" s="837"/>
      <c r="BA38" s="134"/>
      <c r="BB38" s="134"/>
      <c r="BC38" s="134"/>
      <c r="BD38" s="134"/>
      <c r="BE38" s="134"/>
      <c r="BF38" s="134"/>
      <c r="BG38" s="140"/>
      <c r="BH38" s="140"/>
    </row>
    <row r="39" spans="1:52" ht="18" customHeight="1" thickBot="1">
      <c r="A39" s="140"/>
      <c r="B39" s="847" t="s">
        <v>320</v>
      </c>
      <c r="C39" s="848"/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9">
        <v>9000</v>
      </c>
      <c r="P39" s="850"/>
      <c r="Q39" s="844" t="s">
        <v>33</v>
      </c>
      <c r="R39" s="844"/>
      <c r="S39" s="844"/>
      <c r="T39" s="844"/>
      <c r="U39" s="844" t="s">
        <v>33</v>
      </c>
      <c r="V39" s="844"/>
      <c r="W39" s="844"/>
      <c r="X39" s="844"/>
      <c r="Y39" s="844" t="s">
        <v>33</v>
      </c>
      <c r="Z39" s="844"/>
      <c r="AA39" s="844"/>
      <c r="AB39" s="844"/>
      <c r="AC39" s="844" t="s">
        <v>33</v>
      </c>
      <c r="AD39" s="844"/>
      <c r="AE39" s="844"/>
      <c r="AF39" s="844"/>
      <c r="AG39" s="844" t="s">
        <v>33</v>
      </c>
      <c r="AH39" s="844"/>
      <c r="AI39" s="844"/>
      <c r="AJ39" s="844"/>
      <c r="AK39" s="844" t="s">
        <v>33</v>
      </c>
      <c r="AL39" s="844"/>
      <c r="AM39" s="844"/>
      <c r="AN39" s="844"/>
      <c r="AO39" s="845">
        <f>AO33+AO36</f>
        <v>0</v>
      </c>
      <c r="AP39" s="844"/>
      <c r="AQ39" s="844"/>
      <c r="AR39" s="844"/>
      <c r="AS39" s="845">
        <f>AS33+AS36</f>
        <v>0</v>
      </c>
      <c r="AT39" s="844"/>
      <c r="AU39" s="844"/>
      <c r="AV39" s="844"/>
      <c r="AW39" s="845">
        <f>AW33+AW36</f>
        <v>0</v>
      </c>
      <c r="AX39" s="844"/>
      <c r="AY39" s="844"/>
      <c r="AZ39" s="844"/>
    </row>
    <row r="40" spans="1:52" s="131" customFormat="1" ht="15" customHeight="1">
      <c r="A40" s="138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</row>
    <row r="41" spans="2:52" s="131" customFormat="1" ht="18" customHeight="1">
      <c r="B41" s="819" t="s">
        <v>321</v>
      </c>
      <c r="C41" s="846"/>
      <c r="D41" s="846"/>
      <c r="E41" s="846"/>
      <c r="F41" s="846"/>
      <c r="G41" s="846"/>
      <c r="H41" s="846"/>
      <c r="I41" s="846"/>
      <c r="J41" s="846"/>
      <c r="K41" s="846"/>
      <c r="L41" s="846"/>
      <c r="M41" s="846"/>
      <c r="N41" s="846"/>
      <c r="O41" s="846"/>
      <c r="P41" s="846"/>
      <c r="Q41" s="846"/>
      <c r="R41" s="846"/>
      <c r="S41" s="846"/>
      <c r="T41" s="846"/>
      <c r="U41" s="846"/>
      <c r="V41" s="846"/>
      <c r="W41" s="846"/>
      <c r="X41" s="846"/>
      <c r="Y41" s="846"/>
      <c r="Z41" s="846"/>
      <c r="AA41" s="846"/>
      <c r="AB41" s="846"/>
      <c r="AC41" s="846"/>
      <c r="AD41" s="846"/>
      <c r="AE41" s="846"/>
      <c r="AF41" s="846"/>
      <c r="AG41" s="846"/>
      <c r="AH41" s="846"/>
      <c r="AI41" s="846"/>
      <c r="AJ41" s="846"/>
      <c r="AK41" s="846"/>
      <c r="AL41" s="846"/>
      <c r="AM41" s="846"/>
      <c r="AN41" s="846"/>
      <c r="AO41" s="846"/>
      <c r="AP41" s="846"/>
      <c r="AQ41" s="846"/>
      <c r="AR41" s="846"/>
      <c r="AS41" s="846"/>
      <c r="AT41" s="846"/>
      <c r="AU41" s="846"/>
      <c r="AV41" s="846"/>
      <c r="AW41" s="846"/>
      <c r="AX41" s="846"/>
      <c r="AY41" s="846"/>
      <c r="AZ41" s="846"/>
    </row>
    <row r="42" spans="2:52" s="131" customFormat="1" ht="7.5" customHeight="1"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</row>
    <row r="43" spans="2:52" s="131" customFormat="1" ht="49.5" customHeight="1">
      <c r="B43" s="764" t="s">
        <v>308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6"/>
      <c r="O43" s="764" t="s">
        <v>38</v>
      </c>
      <c r="P43" s="766"/>
      <c r="Q43" s="773" t="s">
        <v>309</v>
      </c>
      <c r="R43" s="774"/>
      <c r="S43" s="774"/>
      <c r="T43" s="774"/>
      <c r="U43" s="774"/>
      <c r="V43" s="774"/>
      <c r="W43" s="774"/>
      <c r="X43" s="774"/>
      <c r="Y43" s="774"/>
      <c r="Z43" s="774"/>
      <c r="AA43" s="774"/>
      <c r="AB43" s="775"/>
      <c r="AC43" s="773" t="s">
        <v>322</v>
      </c>
      <c r="AD43" s="774"/>
      <c r="AE43" s="774"/>
      <c r="AF43" s="774"/>
      <c r="AG43" s="774"/>
      <c r="AH43" s="774"/>
      <c r="AI43" s="774"/>
      <c r="AJ43" s="774"/>
      <c r="AK43" s="774"/>
      <c r="AL43" s="774"/>
      <c r="AM43" s="774"/>
      <c r="AN43" s="775"/>
      <c r="AO43" s="773" t="s">
        <v>311</v>
      </c>
      <c r="AP43" s="774"/>
      <c r="AQ43" s="774"/>
      <c r="AR43" s="774"/>
      <c r="AS43" s="774"/>
      <c r="AT43" s="774"/>
      <c r="AU43" s="774"/>
      <c r="AV43" s="774"/>
      <c r="AW43" s="774"/>
      <c r="AX43" s="774"/>
      <c r="AY43" s="774"/>
      <c r="AZ43" s="775"/>
    </row>
    <row r="44" spans="2:52" s="131" customFormat="1" ht="81" customHeight="1">
      <c r="B44" s="770"/>
      <c r="C44" s="771"/>
      <c r="D44" s="771"/>
      <c r="E44" s="771"/>
      <c r="F44" s="771"/>
      <c r="G44" s="771"/>
      <c r="H44" s="771"/>
      <c r="I44" s="771"/>
      <c r="J44" s="771"/>
      <c r="K44" s="771"/>
      <c r="L44" s="771"/>
      <c r="M44" s="771"/>
      <c r="N44" s="772"/>
      <c r="O44" s="770"/>
      <c r="P44" s="772"/>
      <c r="Q44" s="773" t="s">
        <v>602</v>
      </c>
      <c r="R44" s="774"/>
      <c r="S44" s="774"/>
      <c r="T44" s="775"/>
      <c r="U44" s="773" t="s">
        <v>606</v>
      </c>
      <c r="V44" s="774"/>
      <c r="W44" s="774"/>
      <c r="X44" s="775"/>
      <c r="Y44" s="773" t="s">
        <v>607</v>
      </c>
      <c r="Z44" s="774"/>
      <c r="AA44" s="774"/>
      <c r="AB44" s="775"/>
      <c r="AC44" s="773" t="s">
        <v>602</v>
      </c>
      <c r="AD44" s="774"/>
      <c r="AE44" s="774"/>
      <c r="AF44" s="775"/>
      <c r="AG44" s="773" t="s">
        <v>606</v>
      </c>
      <c r="AH44" s="774"/>
      <c r="AI44" s="774"/>
      <c r="AJ44" s="775"/>
      <c r="AK44" s="773" t="s">
        <v>607</v>
      </c>
      <c r="AL44" s="774"/>
      <c r="AM44" s="774"/>
      <c r="AN44" s="775"/>
      <c r="AO44" s="773" t="s">
        <v>602</v>
      </c>
      <c r="AP44" s="774"/>
      <c r="AQ44" s="774"/>
      <c r="AR44" s="775"/>
      <c r="AS44" s="773" t="s">
        <v>606</v>
      </c>
      <c r="AT44" s="774"/>
      <c r="AU44" s="774"/>
      <c r="AV44" s="775"/>
      <c r="AW44" s="773" t="s">
        <v>607</v>
      </c>
      <c r="AX44" s="774"/>
      <c r="AY44" s="774"/>
      <c r="AZ44" s="775"/>
    </row>
    <row r="45" spans="2:52" s="131" customFormat="1" ht="18" customHeight="1">
      <c r="B45" s="856">
        <v>1</v>
      </c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8"/>
      <c r="O45" s="856">
        <v>2</v>
      </c>
      <c r="P45" s="818"/>
      <c r="Q45" s="764">
        <v>3</v>
      </c>
      <c r="R45" s="765"/>
      <c r="S45" s="765"/>
      <c r="T45" s="766"/>
      <c r="U45" s="764">
        <v>4</v>
      </c>
      <c r="V45" s="765"/>
      <c r="W45" s="765"/>
      <c r="X45" s="766"/>
      <c r="Y45" s="764">
        <v>5</v>
      </c>
      <c r="Z45" s="765"/>
      <c r="AA45" s="765"/>
      <c r="AB45" s="766"/>
      <c r="AC45" s="764">
        <v>6</v>
      </c>
      <c r="AD45" s="765"/>
      <c r="AE45" s="765"/>
      <c r="AF45" s="766"/>
      <c r="AG45" s="764">
        <v>7</v>
      </c>
      <c r="AH45" s="765"/>
      <c r="AI45" s="765"/>
      <c r="AJ45" s="766"/>
      <c r="AK45" s="764">
        <v>8</v>
      </c>
      <c r="AL45" s="765"/>
      <c r="AM45" s="765"/>
      <c r="AN45" s="766"/>
      <c r="AO45" s="764">
        <v>9</v>
      </c>
      <c r="AP45" s="765"/>
      <c r="AQ45" s="765"/>
      <c r="AR45" s="766"/>
      <c r="AS45" s="764">
        <v>10</v>
      </c>
      <c r="AT45" s="765"/>
      <c r="AU45" s="765"/>
      <c r="AV45" s="766"/>
      <c r="AW45" s="764">
        <v>11</v>
      </c>
      <c r="AX45" s="765"/>
      <c r="AY45" s="765"/>
      <c r="AZ45" s="765"/>
    </row>
    <row r="46" spans="2:52" s="131" customFormat="1" ht="18" customHeight="1" hidden="1">
      <c r="B46" s="776"/>
      <c r="C46" s="816"/>
      <c r="D46" s="816"/>
      <c r="E46" s="816"/>
      <c r="F46" s="816"/>
      <c r="G46" s="816"/>
      <c r="H46" s="816"/>
      <c r="I46" s="816"/>
      <c r="J46" s="816"/>
      <c r="K46" s="816"/>
      <c r="L46" s="816"/>
      <c r="M46" s="816"/>
      <c r="N46" s="824"/>
      <c r="O46" s="851" t="s">
        <v>32</v>
      </c>
      <c r="P46" s="852"/>
      <c r="Q46" s="853"/>
      <c r="R46" s="854"/>
      <c r="S46" s="854"/>
      <c r="T46" s="855"/>
      <c r="U46" s="853"/>
      <c r="V46" s="854"/>
      <c r="W46" s="854"/>
      <c r="X46" s="855"/>
      <c r="Y46" s="853"/>
      <c r="Z46" s="854"/>
      <c r="AA46" s="854"/>
      <c r="AB46" s="855"/>
      <c r="AC46" s="853"/>
      <c r="AD46" s="854"/>
      <c r="AE46" s="854"/>
      <c r="AF46" s="855"/>
      <c r="AG46" s="853"/>
      <c r="AH46" s="854"/>
      <c r="AI46" s="854"/>
      <c r="AJ46" s="855"/>
      <c r="AK46" s="853"/>
      <c r="AL46" s="854"/>
      <c r="AM46" s="854"/>
      <c r="AN46" s="855"/>
      <c r="AO46" s="853"/>
      <c r="AP46" s="854"/>
      <c r="AQ46" s="854"/>
      <c r="AR46" s="855"/>
      <c r="AS46" s="853"/>
      <c r="AT46" s="854"/>
      <c r="AU46" s="854"/>
      <c r="AV46" s="855"/>
      <c r="AW46" s="857"/>
      <c r="AX46" s="858"/>
      <c r="AY46" s="858"/>
      <c r="AZ46" s="859"/>
    </row>
    <row r="47" spans="2:52" s="131" customFormat="1" ht="18" customHeight="1" hidden="1">
      <c r="B47" s="816"/>
      <c r="C47" s="816"/>
      <c r="D47" s="816"/>
      <c r="E47" s="816"/>
      <c r="F47" s="816"/>
      <c r="G47" s="816"/>
      <c r="H47" s="816"/>
      <c r="I47" s="816"/>
      <c r="J47" s="816"/>
      <c r="K47" s="816"/>
      <c r="L47" s="816"/>
      <c r="M47" s="816"/>
      <c r="N47" s="824"/>
      <c r="O47" s="860" t="s">
        <v>69</v>
      </c>
      <c r="P47" s="861"/>
      <c r="Q47" s="827"/>
      <c r="R47" s="828"/>
      <c r="S47" s="828"/>
      <c r="T47" s="829"/>
      <c r="U47" s="827"/>
      <c r="V47" s="828"/>
      <c r="W47" s="828"/>
      <c r="X47" s="829"/>
      <c r="Y47" s="827"/>
      <c r="Z47" s="828"/>
      <c r="AA47" s="828"/>
      <c r="AB47" s="829"/>
      <c r="AC47" s="827"/>
      <c r="AD47" s="828"/>
      <c r="AE47" s="828"/>
      <c r="AF47" s="829"/>
      <c r="AG47" s="827"/>
      <c r="AH47" s="828"/>
      <c r="AI47" s="828"/>
      <c r="AJ47" s="829"/>
      <c r="AK47" s="827"/>
      <c r="AL47" s="828"/>
      <c r="AM47" s="828"/>
      <c r="AN47" s="829"/>
      <c r="AO47" s="827"/>
      <c r="AP47" s="828"/>
      <c r="AQ47" s="828"/>
      <c r="AR47" s="829"/>
      <c r="AS47" s="827"/>
      <c r="AT47" s="828"/>
      <c r="AU47" s="828"/>
      <c r="AV47" s="829"/>
      <c r="AW47" s="862"/>
      <c r="AX47" s="863"/>
      <c r="AY47" s="863"/>
      <c r="AZ47" s="864"/>
    </row>
    <row r="48" spans="2:52" s="131" customFormat="1" ht="18" customHeight="1" hidden="1">
      <c r="B48" s="816"/>
      <c r="C48" s="816"/>
      <c r="D48" s="816"/>
      <c r="E48" s="816"/>
      <c r="F48" s="816"/>
      <c r="G48" s="816"/>
      <c r="H48" s="816"/>
      <c r="I48" s="816"/>
      <c r="J48" s="816"/>
      <c r="K48" s="816"/>
      <c r="L48" s="816"/>
      <c r="M48" s="816"/>
      <c r="N48" s="824"/>
      <c r="O48" s="860" t="s">
        <v>323</v>
      </c>
      <c r="P48" s="861"/>
      <c r="Q48" s="827"/>
      <c r="R48" s="828"/>
      <c r="S48" s="828"/>
      <c r="T48" s="829"/>
      <c r="U48" s="827"/>
      <c r="V48" s="828"/>
      <c r="W48" s="828"/>
      <c r="X48" s="829"/>
      <c r="Y48" s="827"/>
      <c r="Z48" s="828"/>
      <c r="AA48" s="828"/>
      <c r="AB48" s="829"/>
      <c r="AC48" s="827"/>
      <c r="AD48" s="828"/>
      <c r="AE48" s="828"/>
      <c r="AF48" s="829"/>
      <c r="AG48" s="827"/>
      <c r="AH48" s="828"/>
      <c r="AI48" s="828"/>
      <c r="AJ48" s="829"/>
      <c r="AK48" s="827"/>
      <c r="AL48" s="828"/>
      <c r="AM48" s="828"/>
      <c r="AN48" s="829"/>
      <c r="AO48" s="827"/>
      <c r="AP48" s="828"/>
      <c r="AQ48" s="828"/>
      <c r="AR48" s="829"/>
      <c r="AS48" s="827"/>
      <c r="AT48" s="828"/>
      <c r="AU48" s="828"/>
      <c r="AV48" s="829"/>
      <c r="AW48" s="862"/>
      <c r="AX48" s="863"/>
      <c r="AY48" s="863"/>
      <c r="AZ48" s="864"/>
    </row>
    <row r="49" spans="1:52" ht="18" customHeight="1" thickBot="1">
      <c r="A49" s="140"/>
      <c r="B49" s="847" t="s">
        <v>320</v>
      </c>
      <c r="C49" s="848"/>
      <c r="D49" s="848"/>
      <c r="E49" s="848"/>
      <c r="F49" s="848"/>
      <c r="G49" s="848"/>
      <c r="H49" s="848"/>
      <c r="I49" s="848"/>
      <c r="J49" s="848"/>
      <c r="K49" s="848"/>
      <c r="L49" s="848"/>
      <c r="M49" s="848"/>
      <c r="N49" s="848"/>
      <c r="O49" s="849">
        <v>9000</v>
      </c>
      <c r="P49" s="850"/>
      <c r="Q49" s="844" t="s">
        <v>33</v>
      </c>
      <c r="R49" s="844"/>
      <c r="S49" s="844"/>
      <c r="T49" s="844"/>
      <c r="U49" s="844" t="s">
        <v>33</v>
      </c>
      <c r="V49" s="844"/>
      <c r="W49" s="844"/>
      <c r="X49" s="844"/>
      <c r="Y49" s="844" t="s">
        <v>33</v>
      </c>
      <c r="Z49" s="844"/>
      <c r="AA49" s="844"/>
      <c r="AB49" s="844"/>
      <c r="AC49" s="844" t="s">
        <v>33</v>
      </c>
      <c r="AD49" s="844"/>
      <c r="AE49" s="844"/>
      <c r="AF49" s="844"/>
      <c r="AG49" s="844" t="s">
        <v>33</v>
      </c>
      <c r="AH49" s="844"/>
      <c r="AI49" s="844"/>
      <c r="AJ49" s="844"/>
      <c r="AK49" s="844" t="s">
        <v>33</v>
      </c>
      <c r="AL49" s="844"/>
      <c r="AM49" s="844"/>
      <c r="AN49" s="844"/>
      <c r="AO49" s="865"/>
      <c r="AP49" s="865"/>
      <c r="AQ49" s="865"/>
      <c r="AR49" s="865"/>
      <c r="AS49" s="865"/>
      <c r="AT49" s="865"/>
      <c r="AU49" s="865"/>
      <c r="AV49" s="865"/>
      <c r="AW49" s="865"/>
      <c r="AX49" s="865"/>
      <c r="AY49" s="865"/>
      <c r="AZ49" s="866"/>
    </row>
    <row r="50" spans="2:52" s="131" customFormat="1" ht="15" customHeight="1"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</row>
    <row r="51" spans="1:52" s="131" customFormat="1" ht="18" customHeight="1">
      <c r="A51" s="138"/>
      <c r="B51" s="760" t="s">
        <v>324</v>
      </c>
      <c r="C51" s="867"/>
      <c r="D51" s="867"/>
      <c r="E51" s="867"/>
      <c r="F51" s="867"/>
      <c r="G51" s="867"/>
      <c r="H51" s="867"/>
      <c r="I51" s="867"/>
      <c r="J51" s="867"/>
      <c r="K51" s="867"/>
      <c r="L51" s="867"/>
      <c r="M51" s="867"/>
      <c r="N51" s="867"/>
      <c r="O51" s="867"/>
      <c r="P51" s="867"/>
      <c r="Q51" s="867"/>
      <c r="R51" s="867"/>
      <c r="S51" s="867"/>
      <c r="T51" s="867"/>
      <c r="U51" s="867"/>
      <c r="V51" s="867"/>
      <c r="W51" s="867"/>
      <c r="X51" s="867"/>
      <c r="Y51" s="867"/>
      <c r="Z51" s="867"/>
      <c r="AA51" s="867"/>
      <c r="AB51" s="867"/>
      <c r="AC51" s="867"/>
      <c r="AD51" s="867"/>
      <c r="AE51" s="867"/>
      <c r="AF51" s="867"/>
      <c r="AG51" s="867"/>
      <c r="AH51" s="867"/>
      <c r="AI51" s="867"/>
      <c r="AJ51" s="867"/>
      <c r="AK51" s="867"/>
      <c r="AL51" s="867"/>
      <c r="AM51" s="867"/>
      <c r="AN51" s="867"/>
      <c r="AO51" s="867"/>
      <c r="AP51" s="867"/>
      <c r="AQ51" s="867"/>
      <c r="AR51" s="867"/>
      <c r="AS51" s="867"/>
      <c r="AT51" s="867"/>
      <c r="AU51" s="867"/>
      <c r="AV51" s="867"/>
      <c r="AW51" s="867"/>
      <c r="AX51" s="867"/>
      <c r="AY51" s="867"/>
      <c r="AZ51" s="867"/>
    </row>
    <row r="52" spans="2:62" s="131" customFormat="1" ht="7.5" customHeigh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</row>
    <row r="53" spans="1:60" s="142" customFormat="1" ht="49.5" customHeight="1">
      <c r="A53" s="140"/>
      <c r="B53" s="765" t="s">
        <v>0</v>
      </c>
      <c r="C53" s="765"/>
      <c r="D53" s="765"/>
      <c r="E53" s="765"/>
      <c r="F53" s="765"/>
      <c r="G53" s="765"/>
      <c r="H53" s="765"/>
      <c r="I53" s="765"/>
      <c r="J53" s="765"/>
      <c r="K53" s="765"/>
      <c r="L53" s="765"/>
      <c r="M53" s="765"/>
      <c r="N53" s="766"/>
      <c r="O53" s="764" t="s">
        <v>38</v>
      </c>
      <c r="P53" s="766"/>
      <c r="Q53" s="773" t="s">
        <v>608</v>
      </c>
      <c r="R53" s="774"/>
      <c r="S53" s="774"/>
      <c r="T53" s="774"/>
      <c r="U53" s="774"/>
      <c r="V53" s="774"/>
      <c r="W53" s="774"/>
      <c r="X53" s="774"/>
      <c r="Y53" s="774"/>
      <c r="Z53" s="774"/>
      <c r="AA53" s="774"/>
      <c r="AB53" s="775"/>
      <c r="AC53" s="773" t="s">
        <v>609</v>
      </c>
      <c r="AD53" s="774"/>
      <c r="AE53" s="774"/>
      <c r="AF53" s="774"/>
      <c r="AG53" s="774"/>
      <c r="AH53" s="774"/>
      <c r="AI53" s="774"/>
      <c r="AJ53" s="774"/>
      <c r="AK53" s="774"/>
      <c r="AL53" s="774"/>
      <c r="AM53" s="774"/>
      <c r="AN53" s="775"/>
      <c r="AO53" s="773" t="s">
        <v>610</v>
      </c>
      <c r="AP53" s="774"/>
      <c r="AQ53" s="774"/>
      <c r="AR53" s="774"/>
      <c r="AS53" s="774"/>
      <c r="AT53" s="774"/>
      <c r="AU53" s="774"/>
      <c r="AV53" s="774"/>
      <c r="AW53" s="774"/>
      <c r="AX53" s="774"/>
      <c r="AY53" s="774"/>
      <c r="AZ53" s="775"/>
      <c r="BA53" s="141"/>
      <c r="BB53" s="141"/>
      <c r="BC53" s="141"/>
      <c r="BD53" s="141"/>
      <c r="BE53" s="141"/>
      <c r="BF53" s="141"/>
      <c r="BG53" s="140"/>
      <c r="BH53" s="140"/>
    </row>
    <row r="54" spans="1:60" s="142" customFormat="1" ht="85.5" customHeight="1">
      <c r="A54" s="140"/>
      <c r="B54" s="771"/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2"/>
      <c r="O54" s="770"/>
      <c r="P54" s="772"/>
      <c r="Q54" s="773" t="s">
        <v>325</v>
      </c>
      <c r="R54" s="774"/>
      <c r="S54" s="774"/>
      <c r="T54" s="775"/>
      <c r="U54" s="773" t="s">
        <v>326</v>
      </c>
      <c r="V54" s="774"/>
      <c r="W54" s="774"/>
      <c r="X54" s="775"/>
      <c r="Y54" s="773" t="s">
        <v>327</v>
      </c>
      <c r="Z54" s="774"/>
      <c r="AA54" s="774"/>
      <c r="AB54" s="775"/>
      <c r="AC54" s="773" t="s">
        <v>325</v>
      </c>
      <c r="AD54" s="774"/>
      <c r="AE54" s="774"/>
      <c r="AF54" s="775"/>
      <c r="AG54" s="773" t="s">
        <v>326</v>
      </c>
      <c r="AH54" s="774"/>
      <c r="AI54" s="774"/>
      <c r="AJ54" s="775"/>
      <c r="AK54" s="773" t="s">
        <v>327</v>
      </c>
      <c r="AL54" s="774"/>
      <c r="AM54" s="774"/>
      <c r="AN54" s="775"/>
      <c r="AO54" s="773" t="s">
        <v>325</v>
      </c>
      <c r="AP54" s="774"/>
      <c r="AQ54" s="774"/>
      <c r="AR54" s="775"/>
      <c r="AS54" s="773" t="s">
        <v>326</v>
      </c>
      <c r="AT54" s="774"/>
      <c r="AU54" s="774"/>
      <c r="AV54" s="775"/>
      <c r="AW54" s="773" t="s">
        <v>327</v>
      </c>
      <c r="AX54" s="774"/>
      <c r="AY54" s="774"/>
      <c r="AZ54" s="775"/>
      <c r="BA54" s="143"/>
      <c r="BB54" s="143"/>
      <c r="BC54" s="143"/>
      <c r="BD54" s="141"/>
      <c r="BE54" s="141"/>
      <c r="BF54" s="141"/>
      <c r="BG54" s="140"/>
      <c r="BH54" s="140"/>
    </row>
    <row r="55" spans="2:60" s="142" customFormat="1" ht="15" thickBot="1">
      <c r="B55" s="817">
        <v>1</v>
      </c>
      <c r="C55" s="817"/>
      <c r="D55" s="817"/>
      <c r="E55" s="817"/>
      <c r="F55" s="817"/>
      <c r="G55" s="817"/>
      <c r="H55" s="817"/>
      <c r="I55" s="817"/>
      <c r="J55" s="817"/>
      <c r="K55" s="817"/>
      <c r="L55" s="817"/>
      <c r="M55" s="817"/>
      <c r="N55" s="818"/>
      <c r="O55" s="874">
        <v>2</v>
      </c>
      <c r="P55" s="875"/>
      <c r="Q55" s="868">
        <v>3</v>
      </c>
      <c r="R55" s="869"/>
      <c r="S55" s="869"/>
      <c r="T55" s="870"/>
      <c r="U55" s="868">
        <v>4</v>
      </c>
      <c r="V55" s="869"/>
      <c r="W55" s="869"/>
      <c r="X55" s="870"/>
      <c r="Y55" s="868">
        <v>5</v>
      </c>
      <c r="Z55" s="869"/>
      <c r="AA55" s="869"/>
      <c r="AB55" s="870"/>
      <c r="AC55" s="868">
        <v>6</v>
      </c>
      <c r="AD55" s="869"/>
      <c r="AE55" s="869"/>
      <c r="AF55" s="870"/>
      <c r="AG55" s="868">
        <v>7</v>
      </c>
      <c r="AH55" s="869"/>
      <c r="AI55" s="869"/>
      <c r="AJ55" s="870"/>
      <c r="AK55" s="868">
        <v>8</v>
      </c>
      <c r="AL55" s="869"/>
      <c r="AM55" s="869"/>
      <c r="AN55" s="870"/>
      <c r="AO55" s="868">
        <v>9</v>
      </c>
      <c r="AP55" s="869"/>
      <c r="AQ55" s="869"/>
      <c r="AR55" s="870"/>
      <c r="AS55" s="868">
        <v>10</v>
      </c>
      <c r="AT55" s="869"/>
      <c r="AU55" s="869"/>
      <c r="AV55" s="870"/>
      <c r="AW55" s="868">
        <v>11</v>
      </c>
      <c r="AX55" s="869"/>
      <c r="AY55" s="869"/>
      <c r="AZ55" s="869"/>
      <c r="BA55" s="134"/>
      <c r="BB55" s="134"/>
      <c r="BC55" s="134"/>
      <c r="BD55" s="134"/>
      <c r="BE55" s="134"/>
      <c r="BF55" s="134"/>
      <c r="BG55" s="140"/>
      <c r="BH55" s="140"/>
    </row>
    <row r="56" spans="1:60" s="142" customFormat="1" ht="18" customHeight="1" hidden="1">
      <c r="A56" s="140"/>
      <c r="B56" s="871"/>
      <c r="C56" s="816"/>
      <c r="D56" s="816"/>
      <c r="E56" s="816"/>
      <c r="F56" s="816"/>
      <c r="G56" s="816"/>
      <c r="H56" s="816"/>
      <c r="I56" s="816"/>
      <c r="J56" s="816"/>
      <c r="K56" s="816"/>
      <c r="L56" s="816"/>
      <c r="M56" s="816"/>
      <c r="N56" s="824"/>
      <c r="O56" s="872" t="s">
        <v>32</v>
      </c>
      <c r="P56" s="873"/>
      <c r="Q56" s="853"/>
      <c r="R56" s="854"/>
      <c r="S56" s="854"/>
      <c r="T56" s="855"/>
      <c r="U56" s="853"/>
      <c r="V56" s="854"/>
      <c r="W56" s="854"/>
      <c r="X56" s="855"/>
      <c r="Y56" s="853"/>
      <c r="Z56" s="854"/>
      <c r="AA56" s="854"/>
      <c r="AB56" s="855"/>
      <c r="AC56" s="853"/>
      <c r="AD56" s="854"/>
      <c r="AE56" s="854"/>
      <c r="AF56" s="855"/>
      <c r="AG56" s="853"/>
      <c r="AH56" s="854"/>
      <c r="AI56" s="854"/>
      <c r="AJ56" s="855"/>
      <c r="AK56" s="853"/>
      <c r="AL56" s="854"/>
      <c r="AM56" s="854"/>
      <c r="AN56" s="855"/>
      <c r="AO56" s="853"/>
      <c r="AP56" s="854"/>
      <c r="AQ56" s="854"/>
      <c r="AR56" s="855"/>
      <c r="AS56" s="853"/>
      <c r="AT56" s="854"/>
      <c r="AU56" s="854"/>
      <c r="AV56" s="855"/>
      <c r="AW56" s="857"/>
      <c r="AX56" s="858"/>
      <c r="AY56" s="858"/>
      <c r="AZ56" s="859"/>
      <c r="BA56" s="134"/>
      <c r="BB56" s="134"/>
      <c r="BC56" s="134"/>
      <c r="BD56" s="134"/>
      <c r="BE56" s="134"/>
      <c r="BF56" s="134"/>
      <c r="BG56" s="140"/>
      <c r="BH56" s="140"/>
    </row>
    <row r="57" spans="1:60" s="142" customFormat="1" ht="18" customHeight="1" hidden="1">
      <c r="A57" s="140"/>
      <c r="B57" s="871"/>
      <c r="C57" s="816"/>
      <c r="D57" s="816"/>
      <c r="E57" s="816"/>
      <c r="F57" s="816"/>
      <c r="G57" s="816"/>
      <c r="H57" s="816"/>
      <c r="I57" s="816"/>
      <c r="J57" s="816"/>
      <c r="K57" s="816"/>
      <c r="L57" s="816"/>
      <c r="M57" s="816"/>
      <c r="N57" s="824"/>
      <c r="O57" s="876" t="s">
        <v>69</v>
      </c>
      <c r="P57" s="877"/>
      <c r="Q57" s="827"/>
      <c r="R57" s="828"/>
      <c r="S57" s="828"/>
      <c r="T57" s="829"/>
      <c r="U57" s="827"/>
      <c r="V57" s="828"/>
      <c r="W57" s="828"/>
      <c r="X57" s="829"/>
      <c r="Y57" s="827"/>
      <c r="Z57" s="828"/>
      <c r="AA57" s="828"/>
      <c r="AB57" s="829"/>
      <c r="AC57" s="827"/>
      <c r="AD57" s="828"/>
      <c r="AE57" s="828"/>
      <c r="AF57" s="829"/>
      <c r="AG57" s="827"/>
      <c r="AH57" s="828"/>
      <c r="AI57" s="828"/>
      <c r="AJ57" s="829"/>
      <c r="AK57" s="827"/>
      <c r="AL57" s="828"/>
      <c r="AM57" s="828"/>
      <c r="AN57" s="829"/>
      <c r="AO57" s="827"/>
      <c r="AP57" s="828"/>
      <c r="AQ57" s="828"/>
      <c r="AR57" s="829"/>
      <c r="AS57" s="827"/>
      <c r="AT57" s="828"/>
      <c r="AU57" s="828"/>
      <c r="AV57" s="829"/>
      <c r="AW57" s="862"/>
      <c r="AX57" s="863"/>
      <c r="AY57" s="863"/>
      <c r="AZ57" s="864"/>
      <c r="BA57" s="134"/>
      <c r="BB57" s="134"/>
      <c r="BC57" s="134"/>
      <c r="BD57" s="134"/>
      <c r="BE57" s="134"/>
      <c r="BF57" s="134"/>
      <c r="BG57" s="140"/>
      <c r="BH57" s="140"/>
    </row>
    <row r="58" spans="1:60" s="142" customFormat="1" ht="18" customHeight="1" hidden="1">
      <c r="A58" s="140"/>
      <c r="B58" s="871"/>
      <c r="C58" s="816"/>
      <c r="D58" s="816"/>
      <c r="E58" s="816"/>
      <c r="F58" s="816"/>
      <c r="G58" s="816"/>
      <c r="H58" s="816"/>
      <c r="I58" s="816"/>
      <c r="J58" s="816"/>
      <c r="K58" s="816"/>
      <c r="L58" s="816"/>
      <c r="M58" s="816"/>
      <c r="N58" s="824"/>
      <c r="O58" s="876" t="s">
        <v>323</v>
      </c>
      <c r="P58" s="877"/>
      <c r="Q58" s="827"/>
      <c r="R58" s="828"/>
      <c r="S58" s="828"/>
      <c r="T58" s="829"/>
      <c r="U58" s="827"/>
      <c r="V58" s="828"/>
      <c r="W58" s="828"/>
      <c r="X58" s="829"/>
      <c r="Y58" s="827"/>
      <c r="Z58" s="828"/>
      <c r="AA58" s="828"/>
      <c r="AB58" s="829"/>
      <c r="AC58" s="827"/>
      <c r="AD58" s="828"/>
      <c r="AE58" s="828"/>
      <c r="AF58" s="829"/>
      <c r="AG58" s="827"/>
      <c r="AH58" s="828"/>
      <c r="AI58" s="828"/>
      <c r="AJ58" s="829"/>
      <c r="AK58" s="827"/>
      <c r="AL58" s="828"/>
      <c r="AM58" s="828"/>
      <c r="AN58" s="829"/>
      <c r="AO58" s="827"/>
      <c r="AP58" s="828"/>
      <c r="AQ58" s="828"/>
      <c r="AR58" s="829"/>
      <c r="AS58" s="827"/>
      <c r="AT58" s="828"/>
      <c r="AU58" s="828"/>
      <c r="AV58" s="829"/>
      <c r="AW58" s="862"/>
      <c r="AX58" s="863"/>
      <c r="AY58" s="863"/>
      <c r="AZ58" s="864"/>
      <c r="BA58" s="134"/>
      <c r="BB58" s="134"/>
      <c r="BC58" s="134"/>
      <c r="BD58" s="134"/>
      <c r="BE58" s="134"/>
      <c r="BF58" s="134"/>
      <c r="BG58" s="140"/>
      <c r="BH58" s="140"/>
    </row>
    <row r="59" spans="2:60" s="142" customFormat="1" ht="18" customHeight="1" thickBot="1">
      <c r="B59" s="847" t="s">
        <v>320</v>
      </c>
      <c r="C59" s="848"/>
      <c r="D59" s="848"/>
      <c r="E59" s="848"/>
      <c r="F59" s="848"/>
      <c r="G59" s="848"/>
      <c r="H59" s="848"/>
      <c r="I59" s="848"/>
      <c r="J59" s="848"/>
      <c r="K59" s="848"/>
      <c r="L59" s="848"/>
      <c r="M59" s="848"/>
      <c r="N59" s="848"/>
      <c r="O59" s="887">
        <v>9000</v>
      </c>
      <c r="P59" s="888"/>
      <c r="Q59" s="878" t="s">
        <v>33</v>
      </c>
      <c r="R59" s="879"/>
      <c r="S59" s="879"/>
      <c r="T59" s="880"/>
      <c r="U59" s="878" t="s">
        <v>33</v>
      </c>
      <c r="V59" s="879"/>
      <c r="W59" s="879"/>
      <c r="X59" s="880"/>
      <c r="Y59" s="881"/>
      <c r="Z59" s="882"/>
      <c r="AA59" s="882"/>
      <c r="AB59" s="883"/>
      <c r="AC59" s="878" t="s">
        <v>33</v>
      </c>
      <c r="AD59" s="879"/>
      <c r="AE59" s="879"/>
      <c r="AF59" s="880"/>
      <c r="AG59" s="878" t="s">
        <v>33</v>
      </c>
      <c r="AH59" s="879"/>
      <c r="AI59" s="879"/>
      <c r="AJ59" s="880"/>
      <c r="AK59" s="881"/>
      <c r="AL59" s="882"/>
      <c r="AM59" s="882"/>
      <c r="AN59" s="883"/>
      <c r="AO59" s="878" t="s">
        <v>33</v>
      </c>
      <c r="AP59" s="879"/>
      <c r="AQ59" s="879"/>
      <c r="AR59" s="880"/>
      <c r="AS59" s="878" t="s">
        <v>33</v>
      </c>
      <c r="AT59" s="879"/>
      <c r="AU59" s="879"/>
      <c r="AV59" s="880"/>
      <c r="AW59" s="884"/>
      <c r="AX59" s="885"/>
      <c r="AY59" s="885"/>
      <c r="AZ59" s="886"/>
      <c r="BA59" s="144"/>
      <c r="BB59" s="144"/>
      <c r="BC59" s="144"/>
      <c r="BD59" s="144"/>
      <c r="BE59" s="144"/>
      <c r="BF59" s="144"/>
      <c r="BG59" s="140"/>
      <c r="BH59" s="140"/>
    </row>
    <row r="60" spans="2:52" s="131" customFormat="1" ht="15" customHeight="1"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216"/>
      <c r="AX60" s="216"/>
      <c r="AY60" s="216"/>
      <c r="AZ60" s="216"/>
    </row>
    <row r="61" spans="1:52" s="131" customFormat="1" ht="18" customHeight="1">
      <c r="A61" s="138"/>
      <c r="B61" s="760" t="s">
        <v>328</v>
      </c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867"/>
      <c r="AC61" s="867"/>
      <c r="AD61" s="867"/>
      <c r="AE61" s="867"/>
      <c r="AF61" s="867"/>
      <c r="AG61" s="867"/>
      <c r="AH61" s="867"/>
      <c r="AI61" s="867"/>
      <c r="AJ61" s="867"/>
      <c r="AK61" s="867"/>
      <c r="AL61" s="867"/>
      <c r="AM61" s="867"/>
      <c r="AN61" s="867"/>
      <c r="AO61" s="867"/>
      <c r="AP61" s="867"/>
      <c r="AQ61" s="867"/>
      <c r="AR61" s="867"/>
      <c r="AS61" s="867"/>
      <c r="AT61" s="867"/>
      <c r="AU61" s="867"/>
      <c r="AV61" s="867"/>
      <c r="AW61" s="867"/>
      <c r="AX61" s="867"/>
      <c r="AY61" s="867"/>
      <c r="AZ61" s="867"/>
    </row>
    <row r="62" spans="2:62" s="131" customFormat="1" ht="7.5" customHeight="1"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216"/>
      <c r="AX62" s="216"/>
      <c r="AY62" s="216"/>
      <c r="AZ62" s="216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</row>
    <row r="63" spans="1:60" s="142" customFormat="1" ht="49.5" customHeight="1">
      <c r="A63" s="140"/>
      <c r="B63" s="764" t="s">
        <v>0</v>
      </c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6"/>
      <c r="O63" s="764" t="s">
        <v>38</v>
      </c>
      <c r="P63" s="766"/>
      <c r="Q63" s="773" t="s">
        <v>608</v>
      </c>
      <c r="R63" s="774"/>
      <c r="S63" s="774"/>
      <c r="T63" s="774"/>
      <c r="U63" s="774"/>
      <c r="V63" s="774"/>
      <c r="W63" s="774"/>
      <c r="X63" s="774"/>
      <c r="Y63" s="774"/>
      <c r="Z63" s="774"/>
      <c r="AA63" s="774"/>
      <c r="AB63" s="775"/>
      <c r="AC63" s="773" t="s">
        <v>609</v>
      </c>
      <c r="AD63" s="774"/>
      <c r="AE63" s="774"/>
      <c r="AF63" s="774"/>
      <c r="AG63" s="774"/>
      <c r="AH63" s="774"/>
      <c r="AI63" s="774"/>
      <c r="AJ63" s="774"/>
      <c r="AK63" s="774"/>
      <c r="AL63" s="774"/>
      <c r="AM63" s="774"/>
      <c r="AN63" s="775"/>
      <c r="AO63" s="773" t="s">
        <v>610</v>
      </c>
      <c r="AP63" s="774"/>
      <c r="AQ63" s="774"/>
      <c r="AR63" s="774"/>
      <c r="AS63" s="774"/>
      <c r="AT63" s="774"/>
      <c r="AU63" s="774"/>
      <c r="AV63" s="774"/>
      <c r="AW63" s="774"/>
      <c r="AX63" s="774"/>
      <c r="AY63" s="774"/>
      <c r="AZ63" s="775"/>
      <c r="BA63" s="141"/>
      <c r="BB63" s="141"/>
      <c r="BC63" s="141"/>
      <c r="BD63" s="141"/>
      <c r="BE63" s="141"/>
      <c r="BF63" s="141"/>
      <c r="BG63" s="140"/>
      <c r="BH63" s="140"/>
    </row>
    <row r="64" spans="1:60" s="142" customFormat="1" ht="86.25" customHeight="1">
      <c r="A64" s="140"/>
      <c r="B64" s="770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N64" s="772"/>
      <c r="O64" s="770"/>
      <c r="P64" s="772"/>
      <c r="Q64" s="773" t="s">
        <v>325</v>
      </c>
      <c r="R64" s="774"/>
      <c r="S64" s="774"/>
      <c r="T64" s="775"/>
      <c r="U64" s="773" t="s">
        <v>326</v>
      </c>
      <c r="V64" s="774"/>
      <c r="W64" s="774"/>
      <c r="X64" s="775"/>
      <c r="Y64" s="773" t="s">
        <v>327</v>
      </c>
      <c r="Z64" s="774"/>
      <c r="AA64" s="774"/>
      <c r="AB64" s="775"/>
      <c r="AC64" s="773" t="s">
        <v>325</v>
      </c>
      <c r="AD64" s="774"/>
      <c r="AE64" s="774"/>
      <c r="AF64" s="775"/>
      <c r="AG64" s="773" t="s">
        <v>326</v>
      </c>
      <c r="AH64" s="774"/>
      <c r="AI64" s="774"/>
      <c r="AJ64" s="775"/>
      <c r="AK64" s="773" t="s">
        <v>327</v>
      </c>
      <c r="AL64" s="774"/>
      <c r="AM64" s="774"/>
      <c r="AN64" s="775"/>
      <c r="AO64" s="773" t="s">
        <v>325</v>
      </c>
      <c r="AP64" s="774"/>
      <c r="AQ64" s="774"/>
      <c r="AR64" s="775"/>
      <c r="AS64" s="773" t="s">
        <v>326</v>
      </c>
      <c r="AT64" s="774"/>
      <c r="AU64" s="774"/>
      <c r="AV64" s="775"/>
      <c r="AW64" s="773" t="s">
        <v>327</v>
      </c>
      <c r="AX64" s="774"/>
      <c r="AY64" s="774"/>
      <c r="AZ64" s="775"/>
      <c r="BA64" s="143"/>
      <c r="BB64" s="143"/>
      <c r="BC64" s="143"/>
      <c r="BD64" s="141"/>
      <c r="BE64" s="141"/>
      <c r="BF64" s="141"/>
      <c r="BG64" s="140"/>
      <c r="BH64" s="140"/>
    </row>
    <row r="65" spans="2:60" s="142" customFormat="1" ht="15" thickBot="1">
      <c r="B65" s="856">
        <v>1</v>
      </c>
      <c r="C65" s="817"/>
      <c r="D65" s="817"/>
      <c r="E65" s="817"/>
      <c r="F65" s="817"/>
      <c r="G65" s="817"/>
      <c r="H65" s="817"/>
      <c r="I65" s="817"/>
      <c r="J65" s="817"/>
      <c r="K65" s="817"/>
      <c r="L65" s="817"/>
      <c r="M65" s="817"/>
      <c r="N65" s="818"/>
      <c r="O65" s="874">
        <v>2</v>
      </c>
      <c r="P65" s="875"/>
      <c r="Q65" s="868">
        <v>3</v>
      </c>
      <c r="R65" s="869"/>
      <c r="S65" s="869"/>
      <c r="T65" s="870"/>
      <c r="U65" s="868">
        <v>4</v>
      </c>
      <c r="V65" s="869"/>
      <c r="W65" s="869"/>
      <c r="X65" s="870"/>
      <c r="Y65" s="868">
        <v>5</v>
      </c>
      <c r="Z65" s="869"/>
      <c r="AA65" s="869"/>
      <c r="AB65" s="870"/>
      <c r="AC65" s="868">
        <v>6</v>
      </c>
      <c r="AD65" s="869"/>
      <c r="AE65" s="869"/>
      <c r="AF65" s="870"/>
      <c r="AG65" s="868">
        <v>7</v>
      </c>
      <c r="AH65" s="869"/>
      <c r="AI65" s="869"/>
      <c r="AJ65" s="870"/>
      <c r="AK65" s="868">
        <v>8</v>
      </c>
      <c r="AL65" s="869"/>
      <c r="AM65" s="869"/>
      <c r="AN65" s="870"/>
      <c r="AO65" s="868">
        <v>9</v>
      </c>
      <c r="AP65" s="869"/>
      <c r="AQ65" s="869"/>
      <c r="AR65" s="870"/>
      <c r="AS65" s="868">
        <v>10</v>
      </c>
      <c r="AT65" s="869"/>
      <c r="AU65" s="869"/>
      <c r="AV65" s="870"/>
      <c r="AW65" s="868">
        <v>11</v>
      </c>
      <c r="AX65" s="869"/>
      <c r="AY65" s="869"/>
      <c r="AZ65" s="869"/>
      <c r="BA65" s="134"/>
      <c r="BB65" s="134"/>
      <c r="BC65" s="134"/>
      <c r="BD65" s="134"/>
      <c r="BE65" s="134"/>
      <c r="BF65" s="134"/>
      <c r="BG65" s="140"/>
      <c r="BH65" s="140"/>
    </row>
    <row r="66" spans="1:60" s="142" customFormat="1" ht="18" customHeight="1" hidden="1">
      <c r="A66" s="140"/>
      <c r="B66" s="816"/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24"/>
      <c r="O66" s="872" t="s">
        <v>32</v>
      </c>
      <c r="P66" s="873"/>
      <c r="Q66" s="853"/>
      <c r="R66" s="854"/>
      <c r="S66" s="854"/>
      <c r="T66" s="855"/>
      <c r="U66" s="853"/>
      <c r="V66" s="854"/>
      <c r="W66" s="854"/>
      <c r="X66" s="855"/>
      <c r="Y66" s="853"/>
      <c r="Z66" s="854"/>
      <c r="AA66" s="854"/>
      <c r="AB66" s="855"/>
      <c r="AC66" s="853"/>
      <c r="AD66" s="854"/>
      <c r="AE66" s="854"/>
      <c r="AF66" s="855"/>
      <c r="AG66" s="853"/>
      <c r="AH66" s="854"/>
      <c r="AI66" s="854"/>
      <c r="AJ66" s="855"/>
      <c r="AK66" s="853"/>
      <c r="AL66" s="854"/>
      <c r="AM66" s="854"/>
      <c r="AN66" s="855"/>
      <c r="AO66" s="853"/>
      <c r="AP66" s="854"/>
      <c r="AQ66" s="854"/>
      <c r="AR66" s="855"/>
      <c r="AS66" s="853"/>
      <c r="AT66" s="854"/>
      <c r="AU66" s="854"/>
      <c r="AV66" s="855"/>
      <c r="AW66" s="857"/>
      <c r="AX66" s="858"/>
      <c r="AY66" s="858"/>
      <c r="AZ66" s="859"/>
      <c r="BA66" s="134"/>
      <c r="BB66" s="134"/>
      <c r="BC66" s="134"/>
      <c r="BD66" s="134"/>
      <c r="BE66" s="134"/>
      <c r="BF66" s="134"/>
      <c r="BG66" s="140"/>
      <c r="BH66" s="140"/>
    </row>
    <row r="67" spans="1:60" s="142" customFormat="1" ht="18" customHeight="1" hidden="1">
      <c r="A67" s="140"/>
      <c r="B67" s="816"/>
      <c r="C67" s="816"/>
      <c r="D67" s="816"/>
      <c r="E67" s="816"/>
      <c r="F67" s="816"/>
      <c r="G67" s="816"/>
      <c r="H67" s="816"/>
      <c r="I67" s="816"/>
      <c r="J67" s="816"/>
      <c r="K67" s="816"/>
      <c r="L67" s="816"/>
      <c r="M67" s="816"/>
      <c r="N67" s="824"/>
      <c r="O67" s="876" t="s">
        <v>69</v>
      </c>
      <c r="P67" s="877"/>
      <c r="Q67" s="827"/>
      <c r="R67" s="828"/>
      <c r="S67" s="828"/>
      <c r="T67" s="829"/>
      <c r="U67" s="827"/>
      <c r="V67" s="828"/>
      <c r="W67" s="828"/>
      <c r="X67" s="829"/>
      <c r="Y67" s="827"/>
      <c r="Z67" s="828"/>
      <c r="AA67" s="828"/>
      <c r="AB67" s="829"/>
      <c r="AC67" s="827"/>
      <c r="AD67" s="828"/>
      <c r="AE67" s="828"/>
      <c r="AF67" s="829"/>
      <c r="AG67" s="827"/>
      <c r="AH67" s="828"/>
      <c r="AI67" s="828"/>
      <c r="AJ67" s="829"/>
      <c r="AK67" s="827"/>
      <c r="AL67" s="828"/>
      <c r="AM67" s="828"/>
      <c r="AN67" s="829"/>
      <c r="AO67" s="827"/>
      <c r="AP67" s="828"/>
      <c r="AQ67" s="828"/>
      <c r="AR67" s="829"/>
      <c r="AS67" s="827"/>
      <c r="AT67" s="828"/>
      <c r="AU67" s="828"/>
      <c r="AV67" s="829"/>
      <c r="AW67" s="862"/>
      <c r="AX67" s="863"/>
      <c r="AY67" s="863"/>
      <c r="AZ67" s="864"/>
      <c r="BA67" s="134"/>
      <c r="BB67" s="134"/>
      <c r="BC67" s="134"/>
      <c r="BD67" s="134"/>
      <c r="BE67" s="134"/>
      <c r="BF67" s="134"/>
      <c r="BG67" s="140"/>
      <c r="BH67" s="140"/>
    </row>
    <row r="68" spans="1:60" s="142" customFormat="1" ht="18" customHeight="1" hidden="1">
      <c r="A68" s="140"/>
      <c r="B68" s="816"/>
      <c r="C68" s="816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24"/>
      <c r="O68" s="876" t="s">
        <v>323</v>
      </c>
      <c r="P68" s="877"/>
      <c r="Q68" s="827"/>
      <c r="R68" s="828"/>
      <c r="S68" s="828"/>
      <c r="T68" s="829"/>
      <c r="U68" s="827"/>
      <c r="V68" s="828"/>
      <c r="W68" s="828"/>
      <c r="X68" s="829"/>
      <c r="Y68" s="827"/>
      <c r="Z68" s="828"/>
      <c r="AA68" s="828"/>
      <c r="AB68" s="829"/>
      <c r="AC68" s="827"/>
      <c r="AD68" s="828"/>
      <c r="AE68" s="828"/>
      <c r="AF68" s="829"/>
      <c r="AG68" s="827"/>
      <c r="AH68" s="828"/>
      <c r="AI68" s="828"/>
      <c r="AJ68" s="829"/>
      <c r="AK68" s="827"/>
      <c r="AL68" s="828"/>
      <c r="AM68" s="828"/>
      <c r="AN68" s="829"/>
      <c r="AO68" s="827"/>
      <c r="AP68" s="828"/>
      <c r="AQ68" s="828"/>
      <c r="AR68" s="829"/>
      <c r="AS68" s="827"/>
      <c r="AT68" s="828"/>
      <c r="AU68" s="828"/>
      <c r="AV68" s="829"/>
      <c r="AW68" s="862"/>
      <c r="AX68" s="863"/>
      <c r="AY68" s="863"/>
      <c r="AZ68" s="864"/>
      <c r="BA68" s="134"/>
      <c r="BB68" s="134"/>
      <c r="BC68" s="134"/>
      <c r="BD68" s="134"/>
      <c r="BE68" s="134"/>
      <c r="BF68" s="134"/>
      <c r="BG68" s="140"/>
      <c r="BH68" s="140"/>
    </row>
    <row r="69" spans="2:60" s="142" customFormat="1" ht="18" customHeight="1" thickBot="1">
      <c r="B69" s="847" t="s">
        <v>320</v>
      </c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87">
        <v>9000</v>
      </c>
      <c r="P69" s="888"/>
      <c r="Q69" s="878" t="s">
        <v>33</v>
      </c>
      <c r="R69" s="879"/>
      <c r="S69" s="879"/>
      <c r="T69" s="880"/>
      <c r="U69" s="878" t="s">
        <v>33</v>
      </c>
      <c r="V69" s="879"/>
      <c r="W69" s="879"/>
      <c r="X69" s="880"/>
      <c r="Y69" s="881"/>
      <c r="Z69" s="882"/>
      <c r="AA69" s="882"/>
      <c r="AB69" s="883"/>
      <c r="AC69" s="878" t="s">
        <v>33</v>
      </c>
      <c r="AD69" s="879"/>
      <c r="AE69" s="879"/>
      <c r="AF69" s="880"/>
      <c r="AG69" s="878" t="s">
        <v>33</v>
      </c>
      <c r="AH69" s="879"/>
      <c r="AI69" s="879"/>
      <c r="AJ69" s="880"/>
      <c r="AK69" s="881"/>
      <c r="AL69" s="882"/>
      <c r="AM69" s="882"/>
      <c r="AN69" s="883"/>
      <c r="AO69" s="878" t="s">
        <v>33</v>
      </c>
      <c r="AP69" s="879"/>
      <c r="AQ69" s="879"/>
      <c r="AR69" s="880"/>
      <c r="AS69" s="878" t="s">
        <v>33</v>
      </c>
      <c r="AT69" s="879"/>
      <c r="AU69" s="879"/>
      <c r="AV69" s="880"/>
      <c r="AW69" s="884"/>
      <c r="AX69" s="885"/>
      <c r="AY69" s="885"/>
      <c r="AZ69" s="886"/>
      <c r="BA69" s="144"/>
      <c r="BB69" s="144"/>
      <c r="BC69" s="144"/>
      <c r="BD69" s="144"/>
      <c r="BE69" s="144"/>
      <c r="BF69" s="144"/>
      <c r="BG69" s="140"/>
      <c r="BH69" s="140"/>
    </row>
    <row r="70" spans="2:52" s="131" customFormat="1" ht="15" customHeight="1"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</row>
    <row r="71" spans="2:52" ht="13.5">
      <c r="B71" s="760" t="s">
        <v>329</v>
      </c>
      <c r="C71" s="867"/>
      <c r="D71" s="867"/>
      <c r="E71" s="867"/>
      <c r="F71" s="867"/>
      <c r="G71" s="867"/>
      <c r="H71" s="867"/>
      <c r="I71" s="867"/>
      <c r="J71" s="867"/>
      <c r="K71" s="867"/>
      <c r="L71" s="867"/>
      <c r="M71" s="867"/>
      <c r="N71" s="867"/>
      <c r="O71" s="867"/>
      <c r="P71" s="867"/>
      <c r="Q71" s="867"/>
      <c r="R71" s="867"/>
      <c r="S71" s="867"/>
      <c r="T71" s="867"/>
      <c r="U71" s="867"/>
      <c r="V71" s="867"/>
      <c r="W71" s="867"/>
      <c r="X71" s="867"/>
      <c r="Y71" s="867"/>
      <c r="Z71" s="867"/>
      <c r="AA71" s="867"/>
      <c r="AB71" s="867"/>
      <c r="AC71" s="867"/>
      <c r="AD71" s="867"/>
      <c r="AE71" s="867"/>
      <c r="AF71" s="867"/>
      <c r="AG71" s="867"/>
      <c r="AH71" s="867"/>
      <c r="AI71" s="867"/>
      <c r="AJ71" s="867"/>
      <c r="AK71" s="867"/>
      <c r="AL71" s="867"/>
      <c r="AM71" s="867"/>
      <c r="AN71" s="867"/>
      <c r="AO71" s="867"/>
      <c r="AP71" s="867"/>
      <c r="AQ71" s="867"/>
      <c r="AR71" s="867"/>
      <c r="AS71" s="867"/>
      <c r="AT71" s="867"/>
      <c r="AU71" s="867"/>
      <c r="AV71" s="867"/>
      <c r="AW71" s="867"/>
      <c r="AX71" s="867"/>
      <c r="AY71" s="867"/>
      <c r="AZ71" s="867"/>
    </row>
    <row r="72" spans="2:52" ht="7.5" customHeight="1"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</row>
    <row r="73" spans="1:60" s="142" customFormat="1" ht="49.5" customHeight="1">
      <c r="A73" s="140"/>
      <c r="B73" s="764" t="s">
        <v>0</v>
      </c>
      <c r="C73" s="765"/>
      <c r="D73" s="765"/>
      <c r="E73" s="765"/>
      <c r="F73" s="765"/>
      <c r="G73" s="765"/>
      <c r="H73" s="765"/>
      <c r="I73" s="765"/>
      <c r="J73" s="765"/>
      <c r="K73" s="765"/>
      <c r="L73" s="765"/>
      <c r="M73" s="765"/>
      <c r="N73" s="766"/>
      <c r="O73" s="764" t="s">
        <v>38</v>
      </c>
      <c r="P73" s="766"/>
      <c r="Q73" s="773" t="s">
        <v>608</v>
      </c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5"/>
      <c r="AC73" s="773" t="s">
        <v>609</v>
      </c>
      <c r="AD73" s="774"/>
      <c r="AE73" s="774"/>
      <c r="AF73" s="774"/>
      <c r="AG73" s="774"/>
      <c r="AH73" s="774"/>
      <c r="AI73" s="774"/>
      <c r="AJ73" s="774"/>
      <c r="AK73" s="774"/>
      <c r="AL73" s="774"/>
      <c r="AM73" s="774"/>
      <c r="AN73" s="775"/>
      <c r="AO73" s="773" t="s">
        <v>610</v>
      </c>
      <c r="AP73" s="774"/>
      <c r="AQ73" s="774"/>
      <c r="AR73" s="774"/>
      <c r="AS73" s="774"/>
      <c r="AT73" s="774"/>
      <c r="AU73" s="774"/>
      <c r="AV73" s="774"/>
      <c r="AW73" s="774"/>
      <c r="AX73" s="774"/>
      <c r="AY73" s="774"/>
      <c r="AZ73" s="775"/>
      <c r="BA73" s="141"/>
      <c r="BB73" s="141"/>
      <c r="BC73" s="141"/>
      <c r="BD73" s="141"/>
      <c r="BE73" s="141"/>
      <c r="BF73" s="141"/>
      <c r="BG73" s="140"/>
      <c r="BH73" s="140"/>
    </row>
    <row r="74" spans="1:60" s="142" customFormat="1" ht="87.75" customHeight="1">
      <c r="A74" s="140"/>
      <c r="B74" s="770"/>
      <c r="C74" s="771"/>
      <c r="D74" s="771"/>
      <c r="E74" s="771"/>
      <c r="F74" s="771"/>
      <c r="G74" s="771"/>
      <c r="H74" s="771"/>
      <c r="I74" s="771"/>
      <c r="J74" s="771"/>
      <c r="K74" s="771"/>
      <c r="L74" s="771"/>
      <c r="M74" s="771"/>
      <c r="N74" s="772"/>
      <c r="O74" s="770"/>
      <c r="P74" s="772"/>
      <c r="Q74" s="773" t="s">
        <v>325</v>
      </c>
      <c r="R74" s="774"/>
      <c r="S74" s="774"/>
      <c r="T74" s="775"/>
      <c r="U74" s="773" t="s">
        <v>326</v>
      </c>
      <c r="V74" s="774"/>
      <c r="W74" s="774"/>
      <c r="X74" s="775"/>
      <c r="Y74" s="773" t="s">
        <v>327</v>
      </c>
      <c r="Z74" s="774"/>
      <c r="AA74" s="774"/>
      <c r="AB74" s="775"/>
      <c r="AC74" s="773" t="s">
        <v>325</v>
      </c>
      <c r="AD74" s="774"/>
      <c r="AE74" s="774"/>
      <c r="AF74" s="775"/>
      <c r="AG74" s="773" t="s">
        <v>326</v>
      </c>
      <c r="AH74" s="774"/>
      <c r="AI74" s="774"/>
      <c r="AJ74" s="775"/>
      <c r="AK74" s="773" t="s">
        <v>327</v>
      </c>
      <c r="AL74" s="774"/>
      <c r="AM74" s="774"/>
      <c r="AN74" s="775"/>
      <c r="AO74" s="773" t="s">
        <v>325</v>
      </c>
      <c r="AP74" s="774"/>
      <c r="AQ74" s="774"/>
      <c r="AR74" s="775"/>
      <c r="AS74" s="773" t="s">
        <v>326</v>
      </c>
      <c r="AT74" s="774"/>
      <c r="AU74" s="774"/>
      <c r="AV74" s="775"/>
      <c r="AW74" s="773" t="s">
        <v>327</v>
      </c>
      <c r="AX74" s="774"/>
      <c r="AY74" s="774"/>
      <c r="AZ74" s="775"/>
      <c r="BA74" s="143"/>
      <c r="BB74" s="143"/>
      <c r="BC74" s="143"/>
      <c r="BD74" s="141"/>
      <c r="BE74" s="141"/>
      <c r="BF74" s="141"/>
      <c r="BG74" s="140"/>
      <c r="BH74" s="140"/>
    </row>
    <row r="75" spans="2:60" s="142" customFormat="1" ht="15" thickBot="1">
      <c r="B75" s="856">
        <v>1</v>
      </c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8"/>
      <c r="O75" s="874">
        <v>2</v>
      </c>
      <c r="P75" s="875"/>
      <c r="Q75" s="868">
        <v>3</v>
      </c>
      <c r="R75" s="869"/>
      <c r="S75" s="869"/>
      <c r="T75" s="870"/>
      <c r="U75" s="868">
        <v>4</v>
      </c>
      <c r="V75" s="869"/>
      <c r="W75" s="869"/>
      <c r="X75" s="870"/>
      <c r="Y75" s="868">
        <v>5</v>
      </c>
      <c r="Z75" s="869"/>
      <c r="AA75" s="869"/>
      <c r="AB75" s="870"/>
      <c r="AC75" s="868">
        <v>6</v>
      </c>
      <c r="AD75" s="869"/>
      <c r="AE75" s="869"/>
      <c r="AF75" s="870"/>
      <c r="AG75" s="868">
        <v>7</v>
      </c>
      <c r="AH75" s="869"/>
      <c r="AI75" s="869"/>
      <c r="AJ75" s="870"/>
      <c r="AK75" s="868">
        <v>8</v>
      </c>
      <c r="AL75" s="869"/>
      <c r="AM75" s="869"/>
      <c r="AN75" s="870"/>
      <c r="AO75" s="868">
        <v>9</v>
      </c>
      <c r="AP75" s="869"/>
      <c r="AQ75" s="869"/>
      <c r="AR75" s="870"/>
      <c r="AS75" s="868">
        <v>10</v>
      </c>
      <c r="AT75" s="869"/>
      <c r="AU75" s="869"/>
      <c r="AV75" s="870"/>
      <c r="AW75" s="868">
        <v>11</v>
      </c>
      <c r="AX75" s="869"/>
      <c r="AY75" s="869"/>
      <c r="AZ75" s="869"/>
      <c r="BA75" s="134"/>
      <c r="BB75" s="134"/>
      <c r="BC75" s="134"/>
      <c r="BD75" s="134"/>
      <c r="BE75" s="134"/>
      <c r="BF75" s="134"/>
      <c r="BG75" s="140"/>
      <c r="BH75" s="140"/>
    </row>
    <row r="76" spans="1:60" s="142" customFormat="1" ht="18" customHeight="1" hidden="1">
      <c r="A76" s="140"/>
      <c r="B76" s="816"/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24"/>
      <c r="O76" s="872" t="s">
        <v>32</v>
      </c>
      <c r="P76" s="873"/>
      <c r="Q76" s="853"/>
      <c r="R76" s="854"/>
      <c r="S76" s="854"/>
      <c r="T76" s="855"/>
      <c r="U76" s="853"/>
      <c r="V76" s="854"/>
      <c r="W76" s="854"/>
      <c r="X76" s="855"/>
      <c r="Y76" s="853"/>
      <c r="Z76" s="854"/>
      <c r="AA76" s="854"/>
      <c r="AB76" s="855"/>
      <c r="AC76" s="853"/>
      <c r="AD76" s="854"/>
      <c r="AE76" s="854"/>
      <c r="AF76" s="855"/>
      <c r="AG76" s="853"/>
      <c r="AH76" s="854"/>
      <c r="AI76" s="854"/>
      <c r="AJ76" s="855"/>
      <c r="AK76" s="853"/>
      <c r="AL76" s="854"/>
      <c r="AM76" s="854"/>
      <c r="AN76" s="855"/>
      <c r="AO76" s="853"/>
      <c r="AP76" s="854"/>
      <c r="AQ76" s="854"/>
      <c r="AR76" s="855"/>
      <c r="AS76" s="853"/>
      <c r="AT76" s="854"/>
      <c r="AU76" s="854"/>
      <c r="AV76" s="855"/>
      <c r="AW76" s="857"/>
      <c r="AX76" s="858"/>
      <c r="AY76" s="858"/>
      <c r="AZ76" s="859"/>
      <c r="BA76" s="134"/>
      <c r="BB76" s="134"/>
      <c r="BC76" s="134"/>
      <c r="BD76" s="134"/>
      <c r="BE76" s="134"/>
      <c r="BF76" s="134"/>
      <c r="BG76" s="140"/>
      <c r="BH76" s="140"/>
    </row>
    <row r="77" spans="1:60" s="142" customFormat="1" ht="18" customHeight="1" hidden="1">
      <c r="A77" s="140"/>
      <c r="B77" s="816"/>
      <c r="C77" s="816"/>
      <c r="D77" s="816"/>
      <c r="E77" s="816"/>
      <c r="F77" s="816"/>
      <c r="G77" s="816"/>
      <c r="H77" s="816"/>
      <c r="I77" s="816"/>
      <c r="J77" s="816"/>
      <c r="K77" s="816"/>
      <c r="L77" s="816"/>
      <c r="M77" s="816"/>
      <c r="N77" s="824"/>
      <c r="O77" s="876" t="s">
        <v>69</v>
      </c>
      <c r="P77" s="877"/>
      <c r="Q77" s="827"/>
      <c r="R77" s="828"/>
      <c r="S77" s="828"/>
      <c r="T77" s="829"/>
      <c r="U77" s="827"/>
      <c r="V77" s="828"/>
      <c r="W77" s="828"/>
      <c r="X77" s="829"/>
      <c r="Y77" s="827"/>
      <c r="Z77" s="828"/>
      <c r="AA77" s="828"/>
      <c r="AB77" s="829"/>
      <c r="AC77" s="827"/>
      <c r="AD77" s="828"/>
      <c r="AE77" s="828"/>
      <c r="AF77" s="829"/>
      <c r="AG77" s="827"/>
      <c r="AH77" s="828"/>
      <c r="AI77" s="828"/>
      <c r="AJ77" s="829"/>
      <c r="AK77" s="827"/>
      <c r="AL77" s="828"/>
      <c r="AM77" s="828"/>
      <c r="AN77" s="829"/>
      <c r="AO77" s="827"/>
      <c r="AP77" s="828"/>
      <c r="AQ77" s="828"/>
      <c r="AR77" s="829"/>
      <c r="AS77" s="827"/>
      <c r="AT77" s="828"/>
      <c r="AU77" s="828"/>
      <c r="AV77" s="829"/>
      <c r="AW77" s="862"/>
      <c r="AX77" s="863"/>
      <c r="AY77" s="863"/>
      <c r="AZ77" s="864"/>
      <c r="BA77" s="134"/>
      <c r="BB77" s="134"/>
      <c r="BC77" s="134"/>
      <c r="BD77" s="134"/>
      <c r="BE77" s="134"/>
      <c r="BF77" s="134"/>
      <c r="BG77" s="140"/>
      <c r="BH77" s="140"/>
    </row>
    <row r="78" spans="1:60" s="142" customFormat="1" ht="18" customHeight="1" hidden="1">
      <c r="A78" s="140"/>
      <c r="B78" s="816"/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24"/>
      <c r="O78" s="876" t="s">
        <v>323</v>
      </c>
      <c r="P78" s="877"/>
      <c r="Q78" s="827"/>
      <c r="R78" s="828"/>
      <c r="S78" s="828"/>
      <c r="T78" s="829"/>
      <c r="U78" s="827"/>
      <c r="V78" s="828"/>
      <c r="W78" s="828"/>
      <c r="X78" s="829"/>
      <c r="Y78" s="827"/>
      <c r="Z78" s="828"/>
      <c r="AA78" s="828"/>
      <c r="AB78" s="829"/>
      <c r="AC78" s="827"/>
      <c r="AD78" s="828"/>
      <c r="AE78" s="828"/>
      <c r="AF78" s="829"/>
      <c r="AG78" s="827"/>
      <c r="AH78" s="828"/>
      <c r="AI78" s="828"/>
      <c r="AJ78" s="829"/>
      <c r="AK78" s="827"/>
      <c r="AL78" s="828"/>
      <c r="AM78" s="828"/>
      <c r="AN78" s="829"/>
      <c r="AO78" s="827"/>
      <c r="AP78" s="828"/>
      <c r="AQ78" s="828"/>
      <c r="AR78" s="829"/>
      <c r="AS78" s="827"/>
      <c r="AT78" s="828"/>
      <c r="AU78" s="828"/>
      <c r="AV78" s="829"/>
      <c r="AW78" s="862"/>
      <c r="AX78" s="863"/>
      <c r="AY78" s="863"/>
      <c r="AZ78" s="864"/>
      <c r="BA78" s="134"/>
      <c r="BB78" s="134"/>
      <c r="BC78" s="134"/>
      <c r="BD78" s="134"/>
      <c r="BE78" s="134"/>
      <c r="BF78" s="134"/>
      <c r="BG78" s="140"/>
      <c r="BH78" s="140"/>
    </row>
    <row r="79" spans="2:60" s="142" customFormat="1" ht="18" customHeight="1" thickBot="1">
      <c r="B79" s="847" t="s">
        <v>320</v>
      </c>
      <c r="C79" s="848"/>
      <c r="D79" s="848"/>
      <c r="E79" s="848"/>
      <c r="F79" s="848"/>
      <c r="G79" s="848"/>
      <c r="H79" s="848"/>
      <c r="I79" s="848"/>
      <c r="J79" s="848"/>
      <c r="K79" s="848"/>
      <c r="L79" s="848"/>
      <c r="M79" s="848"/>
      <c r="N79" s="848"/>
      <c r="O79" s="887">
        <v>9000</v>
      </c>
      <c r="P79" s="888"/>
      <c r="Q79" s="878" t="s">
        <v>33</v>
      </c>
      <c r="R79" s="879"/>
      <c r="S79" s="879"/>
      <c r="T79" s="880"/>
      <c r="U79" s="878" t="s">
        <v>33</v>
      </c>
      <c r="V79" s="879"/>
      <c r="W79" s="879"/>
      <c r="X79" s="880"/>
      <c r="Y79" s="881"/>
      <c r="Z79" s="882"/>
      <c r="AA79" s="882"/>
      <c r="AB79" s="883"/>
      <c r="AC79" s="878" t="s">
        <v>33</v>
      </c>
      <c r="AD79" s="879"/>
      <c r="AE79" s="879"/>
      <c r="AF79" s="880"/>
      <c r="AG79" s="878" t="s">
        <v>33</v>
      </c>
      <c r="AH79" s="879"/>
      <c r="AI79" s="879"/>
      <c r="AJ79" s="880"/>
      <c r="AK79" s="881"/>
      <c r="AL79" s="882"/>
      <c r="AM79" s="882"/>
      <c r="AN79" s="883"/>
      <c r="AO79" s="878" t="s">
        <v>33</v>
      </c>
      <c r="AP79" s="879"/>
      <c r="AQ79" s="879"/>
      <c r="AR79" s="880"/>
      <c r="AS79" s="878" t="s">
        <v>33</v>
      </c>
      <c r="AT79" s="879"/>
      <c r="AU79" s="879"/>
      <c r="AV79" s="880"/>
      <c r="AW79" s="884"/>
      <c r="AX79" s="885"/>
      <c r="AY79" s="885"/>
      <c r="AZ79" s="886"/>
      <c r="BA79" s="144"/>
      <c r="BB79" s="144"/>
      <c r="BC79" s="144"/>
      <c r="BD79" s="144"/>
      <c r="BE79" s="144"/>
      <c r="BF79" s="144"/>
      <c r="BG79" s="140"/>
      <c r="BH79" s="140"/>
    </row>
    <row r="80" spans="2:52" s="131" customFormat="1" ht="15" customHeight="1"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  <c r="AC80" s="216"/>
      <c r="AD80" s="216"/>
      <c r="AE80" s="216"/>
      <c r="AF80" s="216"/>
      <c r="AG80" s="216"/>
      <c r="AH80" s="216"/>
      <c r="AI80" s="216"/>
      <c r="AJ80" s="216"/>
      <c r="AK80" s="216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</row>
    <row r="81" spans="2:52" ht="18" customHeight="1">
      <c r="B81" s="760" t="s">
        <v>330</v>
      </c>
      <c r="C81" s="867"/>
      <c r="D81" s="867"/>
      <c r="E81" s="867"/>
      <c r="F81" s="867"/>
      <c r="G81" s="867"/>
      <c r="H81" s="867"/>
      <c r="I81" s="867"/>
      <c r="J81" s="867"/>
      <c r="K81" s="867"/>
      <c r="L81" s="867"/>
      <c r="M81" s="867"/>
      <c r="N81" s="867"/>
      <c r="O81" s="867"/>
      <c r="P81" s="867"/>
      <c r="Q81" s="867"/>
      <c r="R81" s="867"/>
      <c r="S81" s="867"/>
      <c r="T81" s="867"/>
      <c r="U81" s="867"/>
      <c r="V81" s="867"/>
      <c r="W81" s="867"/>
      <c r="X81" s="867"/>
      <c r="Y81" s="867"/>
      <c r="Z81" s="867"/>
      <c r="AA81" s="867"/>
      <c r="AB81" s="867"/>
      <c r="AC81" s="867"/>
      <c r="AD81" s="867"/>
      <c r="AE81" s="867"/>
      <c r="AF81" s="867"/>
      <c r="AG81" s="867"/>
      <c r="AH81" s="867"/>
      <c r="AI81" s="867"/>
      <c r="AJ81" s="867"/>
      <c r="AK81" s="867"/>
      <c r="AL81" s="867"/>
      <c r="AM81" s="867"/>
      <c r="AN81" s="867"/>
      <c r="AO81" s="867"/>
      <c r="AP81" s="867"/>
      <c r="AQ81" s="867"/>
      <c r="AR81" s="867"/>
      <c r="AS81" s="867"/>
      <c r="AT81" s="867"/>
      <c r="AU81" s="867"/>
      <c r="AV81" s="867"/>
      <c r="AW81" s="867"/>
      <c r="AX81" s="867"/>
      <c r="AY81" s="867"/>
      <c r="AZ81" s="867"/>
    </row>
    <row r="82" spans="2:52" ht="7.5" customHeight="1">
      <c r="B82" s="216"/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  <c r="AC82" s="216"/>
      <c r="AD82" s="216"/>
      <c r="AE82" s="216"/>
      <c r="AF82" s="216"/>
      <c r="AG82" s="216"/>
      <c r="AH82" s="216"/>
      <c r="AI82" s="216"/>
      <c r="AJ82" s="216"/>
      <c r="AK82" s="216"/>
      <c r="AL82" s="216"/>
      <c r="AM82" s="216"/>
      <c r="AN82" s="216"/>
      <c r="AO82" s="216"/>
      <c r="AP82" s="216"/>
      <c r="AQ82" s="216"/>
      <c r="AR82" s="216"/>
      <c r="AS82" s="216"/>
      <c r="AT82" s="216"/>
      <c r="AU82" s="216"/>
      <c r="AV82" s="216"/>
      <c r="AW82" s="216"/>
      <c r="AX82" s="216"/>
      <c r="AY82" s="216"/>
      <c r="AZ82" s="216"/>
    </row>
    <row r="83" spans="1:60" s="142" customFormat="1" ht="49.5" customHeight="1">
      <c r="A83" s="140"/>
      <c r="B83" s="764" t="s">
        <v>0</v>
      </c>
      <c r="C83" s="765"/>
      <c r="D83" s="765"/>
      <c r="E83" s="765"/>
      <c r="F83" s="765"/>
      <c r="G83" s="765"/>
      <c r="H83" s="765"/>
      <c r="I83" s="765"/>
      <c r="J83" s="765"/>
      <c r="K83" s="765"/>
      <c r="L83" s="765"/>
      <c r="M83" s="765"/>
      <c r="N83" s="766"/>
      <c r="O83" s="764" t="s">
        <v>38</v>
      </c>
      <c r="P83" s="766"/>
      <c r="Q83" s="773" t="s">
        <v>608</v>
      </c>
      <c r="R83" s="774"/>
      <c r="S83" s="774"/>
      <c r="T83" s="774"/>
      <c r="U83" s="774"/>
      <c r="V83" s="774"/>
      <c r="W83" s="774"/>
      <c r="X83" s="774"/>
      <c r="Y83" s="774"/>
      <c r="Z83" s="774"/>
      <c r="AA83" s="774"/>
      <c r="AB83" s="775"/>
      <c r="AC83" s="773" t="s">
        <v>609</v>
      </c>
      <c r="AD83" s="774"/>
      <c r="AE83" s="774"/>
      <c r="AF83" s="774"/>
      <c r="AG83" s="774"/>
      <c r="AH83" s="774"/>
      <c r="AI83" s="774"/>
      <c r="AJ83" s="774"/>
      <c r="AK83" s="774"/>
      <c r="AL83" s="774"/>
      <c r="AM83" s="774"/>
      <c r="AN83" s="775"/>
      <c r="AO83" s="773" t="s">
        <v>610</v>
      </c>
      <c r="AP83" s="774"/>
      <c r="AQ83" s="774"/>
      <c r="AR83" s="774"/>
      <c r="AS83" s="774"/>
      <c r="AT83" s="774"/>
      <c r="AU83" s="774"/>
      <c r="AV83" s="774"/>
      <c r="AW83" s="774"/>
      <c r="AX83" s="774"/>
      <c r="AY83" s="774"/>
      <c r="AZ83" s="775"/>
      <c r="BA83" s="141"/>
      <c r="BB83" s="141"/>
      <c r="BC83" s="141"/>
      <c r="BD83" s="141"/>
      <c r="BE83" s="141"/>
      <c r="BF83" s="141"/>
      <c r="BG83" s="140"/>
      <c r="BH83" s="140"/>
    </row>
    <row r="84" spans="1:60" s="142" customFormat="1" ht="99.75" customHeight="1">
      <c r="A84" s="140"/>
      <c r="B84" s="770"/>
      <c r="C84" s="771"/>
      <c r="D84" s="771"/>
      <c r="E84" s="771"/>
      <c r="F84" s="771"/>
      <c r="G84" s="771"/>
      <c r="H84" s="771"/>
      <c r="I84" s="771"/>
      <c r="J84" s="771"/>
      <c r="K84" s="771"/>
      <c r="L84" s="771"/>
      <c r="M84" s="771"/>
      <c r="N84" s="772"/>
      <c r="O84" s="770"/>
      <c r="P84" s="772"/>
      <c r="Q84" s="773" t="s">
        <v>325</v>
      </c>
      <c r="R84" s="774"/>
      <c r="S84" s="774"/>
      <c r="T84" s="775"/>
      <c r="U84" s="773" t="s">
        <v>326</v>
      </c>
      <c r="V84" s="774"/>
      <c r="W84" s="774"/>
      <c r="X84" s="775"/>
      <c r="Y84" s="773" t="s">
        <v>327</v>
      </c>
      <c r="Z84" s="774"/>
      <c r="AA84" s="774"/>
      <c r="AB84" s="775"/>
      <c r="AC84" s="773" t="s">
        <v>325</v>
      </c>
      <c r="AD84" s="774"/>
      <c r="AE84" s="774"/>
      <c r="AF84" s="775"/>
      <c r="AG84" s="773" t="s">
        <v>326</v>
      </c>
      <c r="AH84" s="774"/>
      <c r="AI84" s="774"/>
      <c r="AJ84" s="775"/>
      <c r="AK84" s="773" t="s">
        <v>327</v>
      </c>
      <c r="AL84" s="774"/>
      <c r="AM84" s="774"/>
      <c r="AN84" s="775"/>
      <c r="AO84" s="773" t="s">
        <v>325</v>
      </c>
      <c r="AP84" s="774"/>
      <c r="AQ84" s="774"/>
      <c r="AR84" s="775"/>
      <c r="AS84" s="773" t="s">
        <v>326</v>
      </c>
      <c r="AT84" s="774"/>
      <c r="AU84" s="774"/>
      <c r="AV84" s="775"/>
      <c r="AW84" s="773" t="s">
        <v>327</v>
      </c>
      <c r="AX84" s="774"/>
      <c r="AY84" s="774"/>
      <c r="AZ84" s="775"/>
      <c r="BA84" s="143"/>
      <c r="BB84" s="143"/>
      <c r="BC84" s="143"/>
      <c r="BD84" s="141"/>
      <c r="BE84" s="141"/>
      <c r="BF84" s="141"/>
      <c r="BG84" s="140"/>
      <c r="BH84" s="140"/>
    </row>
    <row r="85" spans="2:60" s="142" customFormat="1" ht="15" thickBot="1">
      <c r="B85" s="856">
        <v>1</v>
      </c>
      <c r="C85" s="817"/>
      <c r="D85" s="817"/>
      <c r="E85" s="817"/>
      <c r="F85" s="817"/>
      <c r="G85" s="817"/>
      <c r="H85" s="817"/>
      <c r="I85" s="817"/>
      <c r="J85" s="817"/>
      <c r="K85" s="817"/>
      <c r="L85" s="817"/>
      <c r="M85" s="817"/>
      <c r="N85" s="818"/>
      <c r="O85" s="874">
        <v>2</v>
      </c>
      <c r="P85" s="875"/>
      <c r="Q85" s="868">
        <v>3</v>
      </c>
      <c r="R85" s="869"/>
      <c r="S85" s="869"/>
      <c r="T85" s="870"/>
      <c r="U85" s="868">
        <v>4</v>
      </c>
      <c r="V85" s="869"/>
      <c r="W85" s="869"/>
      <c r="X85" s="870"/>
      <c r="Y85" s="868">
        <v>5</v>
      </c>
      <c r="Z85" s="869"/>
      <c r="AA85" s="869"/>
      <c r="AB85" s="870"/>
      <c r="AC85" s="868">
        <v>6</v>
      </c>
      <c r="AD85" s="869"/>
      <c r="AE85" s="869"/>
      <c r="AF85" s="870"/>
      <c r="AG85" s="868">
        <v>7</v>
      </c>
      <c r="AH85" s="869"/>
      <c r="AI85" s="869"/>
      <c r="AJ85" s="870"/>
      <c r="AK85" s="868">
        <v>8</v>
      </c>
      <c r="AL85" s="869"/>
      <c r="AM85" s="869"/>
      <c r="AN85" s="870"/>
      <c r="AO85" s="868">
        <v>9</v>
      </c>
      <c r="AP85" s="869"/>
      <c r="AQ85" s="869"/>
      <c r="AR85" s="870"/>
      <c r="AS85" s="868">
        <v>10</v>
      </c>
      <c r="AT85" s="869"/>
      <c r="AU85" s="869"/>
      <c r="AV85" s="870"/>
      <c r="AW85" s="868">
        <v>11</v>
      </c>
      <c r="AX85" s="869"/>
      <c r="AY85" s="869"/>
      <c r="AZ85" s="869"/>
      <c r="BA85" s="134"/>
      <c r="BB85" s="134"/>
      <c r="BC85" s="134"/>
      <c r="BD85" s="134"/>
      <c r="BE85" s="134"/>
      <c r="BF85" s="134"/>
      <c r="BG85" s="140"/>
      <c r="BH85" s="140"/>
    </row>
    <row r="86" spans="1:60" s="142" customFormat="1" ht="18" customHeight="1" hidden="1">
      <c r="A86" s="140"/>
      <c r="B86" s="816"/>
      <c r="C86" s="816"/>
      <c r="D86" s="816"/>
      <c r="E86" s="816"/>
      <c r="F86" s="816"/>
      <c r="G86" s="816"/>
      <c r="H86" s="816"/>
      <c r="I86" s="816"/>
      <c r="J86" s="816"/>
      <c r="K86" s="816"/>
      <c r="L86" s="816"/>
      <c r="M86" s="816"/>
      <c r="N86" s="824"/>
      <c r="O86" s="872" t="s">
        <v>32</v>
      </c>
      <c r="P86" s="873"/>
      <c r="Q86" s="853"/>
      <c r="R86" s="854"/>
      <c r="S86" s="854"/>
      <c r="T86" s="855"/>
      <c r="U86" s="853"/>
      <c r="V86" s="854"/>
      <c r="W86" s="854"/>
      <c r="X86" s="855"/>
      <c r="Y86" s="853"/>
      <c r="Z86" s="854"/>
      <c r="AA86" s="854"/>
      <c r="AB86" s="855"/>
      <c r="AC86" s="853"/>
      <c r="AD86" s="854"/>
      <c r="AE86" s="854"/>
      <c r="AF86" s="855"/>
      <c r="AG86" s="853"/>
      <c r="AH86" s="854"/>
      <c r="AI86" s="854"/>
      <c r="AJ86" s="855"/>
      <c r="AK86" s="853"/>
      <c r="AL86" s="854"/>
      <c r="AM86" s="854"/>
      <c r="AN86" s="855"/>
      <c r="AO86" s="853"/>
      <c r="AP86" s="854"/>
      <c r="AQ86" s="854"/>
      <c r="AR86" s="855"/>
      <c r="AS86" s="853"/>
      <c r="AT86" s="854"/>
      <c r="AU86" s="854"/>
      <c r="AV86" s="855"/>
      <c r="AW86" s="857"/>
      <c r="AX86" s="858"/>
      <c r="AY86" s="858"/>
      <c r="AZ86" s="859"/>
      <c r="BA86" s="134"/>
      <c r="BB86" s="134"/>
      <c r="BC86" s="134"/>
      <c r="BD86" s="134"/>
      <c r="BE86" s="134"/>
      <c r="BF86" s="134"/>
      <c r="BG86" s="140"/>
      <c r="BH86" s="140"/>
    </row>
    <row r="87" spans="1:60" s="142" customFormat="1" ht="18" customHeight="1" hidden="1">
      <c r="A87" s="140"/>
      <c r="B87" s="816"/>
      <c r="C87" s="816"/>
      <c r="D87" s="816"/>
      <c r="E87" s="816"/>
      <c r="F87" s="816"/>
      <c r="G87" s="816"/>
      <c r="H87" s="816"/>
      <c r="I87" s="816"/>
      <c r="J87" s="816"/>
      <c r="K87" s="816"/>
      <c r="L87" s="816"/>
      <c r="M87" s="816"/>
      <c r="N87" s="824"/>
      <c r="O87" s="876" t="s">
        <v>69</v>
      </c>
      <c r="P87" s="877"/>
      <c r="Q87" s="827"/>
      <c r="R87" s="828"/>
      <c r="S87" s="828"/>
      <c r="T87" s="829"/>
      <c r="U87" s="827"/>
      <c r="V87" s="828"/>
      <c r="W87" s="828"/>
      <c r="X87" s="829"/>
      <c r="Y87" s="827"/>
      <c r="Z87" s="828"/>
      <c r="AA87" s="828"/>
      <c r="AB87" s="829"/>
      <c r="AC87" s="827"/>
      <c r="AD87" s="828"/>
      <c r="AE87" s="828"/>
      <c r="AF87" s="829"/>
      <c r="AG87" s="827"/>
      <c r="AH87" s="828"/>
      <c r="AI87" s="828"/>
      <c r="AJ87" s="829"/>
      <c r="AK87" s="827"/>
      <c r="AL87" s="828"/>
      <c r="AM87" s="828"/>
      <c r="AN87" s="829"/>
      <c r="AO87" s="827"/>
      <c r="AP87" s="828"/>
      <c r="AQ87" s="828"/>
      <c r="AR87" s="829"/>
      <c r="AS87" s="827"/>
      <c r="AT87" s="828"/>
      <c r="AU87" s="828"/>
      <c r="AV87" s="829"/>
      <c r="AW87" s="862"/>
      <c r="AX87" s="863"/>
      <c r="AY87" s="863"/>
      <c r="AZ87" s="864"/>
      <c r="BA87" s="134"/>
      <c r="BB87" s="134"/>
      <c r="BC87" s="134"/>
      <c r="BD87" s="134"/>
      <c r="BE87" s="134"/>
      <c r="BF87" s="134"/>
      <c r="BG87" s="140"/>
      <c r="BH87" s="140"/>
    </row>
    <row r="88" spans="1:60" s="142" customFormat="1" ht="18" customHeight="1" hidden="1">
      <c r="A88" s="140"/>
      <c r="B88" s="816"/>
      <c r="C88" s="816"/>
      <c r="D88" s="816"/>
      <c r="E88" s="816"/>
      <c r="F88" s="816"/>
      <c r="G88" s="816"/>
      <c r="H88" s="816"/>
      <c r="I88" s="816"/>
      <c r="J88" s="816"/>
      <c r="K88" s="816"/>
      <c r="L88" s="816"/>
      <c r="M88" s="816"/>
      <c r="N88" s="824"/>
      <c r="O88" s="876" t="s">
        <v>323</v>
      </c>
      <c r="P88" s="877"/>
      <c r="Q88" s="827"/>
      <c r="R88" s="828"/>
      <c r="S88" s="828"/>
      <c r="T88" s="829"/>
      <c r="U88" s="827"/>
      <c r="V88" s="828"/>
      <c r="W88" s="828"/>
      <c r="X88" s="829"/>
      <c r="Y88" s="827"/>
      <c r="Z88" s="828"/>
      <c r="AA88" s="828"/>
      <c r="AB88" s="829"/>
      <c r="AC88" s="827"/>
      <c r="AD88" s="828"/>
      <c r="AE88" s="828"/>
      <c r="AF88" s="829"/>
      <c r="AG88" s="827"/>
      <c r="AH88" s="828"/>
      <c r="AI88" s="828"/>
      <c r="AJ88" s="829"/>
      <c r="AK88" s="827"/>
      <c r="AL88" s="828"/>
      <c r="AM88" s="828"/>
      <c r="AN88" s="829"/>
      <c r="AO88" s="827"/>
      <c r="AP88" s="828"/>
      <c r="AQ88" s="828"/>
      <c r="AR88" s="829"/>
      <c r="AS88" s="827"/>
      <c r="AT88" s="828"/>
      <c r="AU88" s="828"/>
      <c r="AV88" s="829"/>
      <c r="AW88" s="862"/>
      <c r="AX88" s="863"/>
      <c r="AY88" s="863"/>
      <c r="AZ88" s="864"/>
      <c r="BA88" s="134"/>
      <c r="BB88" s="134"/>
      <c r="BC88" s="134"/>
      <c r="BD88" s="134"/>
      <c r="BE88" s="134"/>
      <c r="BF88" s="134"/>
      <c r="BG88" s="140"/>
      <c r="BH88" s="140"/>
    </row>
    <row r="89" spans="2:60" s="142" customFormat="1" ht="18" customHeight="1" thickBot="1">
      <c r="B89" s="847" t="s">
        <v>320</v>
      </c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87">
        <v>9000</v>
      </c>
      <c r="P89" s="888"/>
      <c r="Q89" s="878" t="s">
        <v>33</v>
      </c>
      <c r="R89" s="879"/>
      <c r="S89" s="879"/>
      <c r="T89" s="880"/>
      <c r="U89" s="878" t="s">
        <v>33</v>
      </c>
      <c r="V89" s="879"/>
      <c r="W89" s="879"/>
      <c r="X89" s="880"/>
      <c r="Y89" s="881"/>
      <c r="Z89" s="882"/>
      <c r="AA89" s="882"/>
      <c r="AB89" s="883"/>
      <c r="AC89" s="878" t="s">
        <v>33</v>
      </c>
      <c r="AD89" s="879"/>
      <c r="AE89" s="879"/>
      <c r="AF89" s="880"/>
      <c r="AG89" s="878" t="s">
        <v>33</v>
      </c>
      <c r="AH89" s="879"/>
      <c r="AI89" s="879"/>
      <c r="AJ89" s="880"/>
      <c r="AK89" s="881"/>
      <c r="AL89" s="882"/>
      <c r="AM89" s="882"/>
      <c r="AN89" s="883"/>
      <c r="AO89" s="878" t="s">
        <v>33</v>
      </c>
      <c r="AP89" s="879"/>
      <c r="AQ89" s="879"/>
      <c r="AR89" s="880"/>
      <c r="AS89" s="878" t="s">
        <v>33</v>
      </c>
      <c r="AT89" s="879"/>
      <c r="AU89" s="879"/>
      <c r="AV89" s="880"/>
      <c r="AW89" s="884"/>
      <c r="AX89" s="885"/>
      <c r="AY89" s="885"/>
      <c r="AZ89" s="886"/>
      <c r="BA89" s="144"/>
      <c r="BB89" s="144"/>
      <c r="BC89" s="144"/>
      <c r="BD89" s="144"/>
      <c r="BE89" s="144"/>
      <c r="BF89" s="144"/>
      <c r="BG89" s="140"/>
      <c r="BH89" s="140"/>
    </row>
    <row r="90" spans="2:52" s="131" customFormat="1" ht="15" customHeight="1">
      <c r="B90" s="216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6"/>
      <c r="AP90" s="216"/>
      <c r="AQ90" s="216"/>
      <c r="AR90" s="216"/>
      <c r="AS90" s="216"/>
      <c r="AT90" s="216"/>
      <c r="AU90" s="216"/>
      <c r="AV90" s="216"/>
      <c r="AW90" s="216"/>
      <c r="AX90" s="216"/>
      <c r="AY90" s="216"/>
      <c r="AZ90" s="216"/>
    </row>
    <row r="91" spans="1:52" s="131" customFormat="1" ht="33" customHeight="1">
      <c r="A91" s="138"/>
      <c r="B91" s="819" t="s">
        <v>331</v>
      </c>
      <c r="C91" s="820"/>
      <c r="D91" s="820"/>
      <c r="E91" s="820"/>
      <c r="F91" s="820"/>
      <c r="G91" s="820"/>
      <c r="H91" s="820"/>
      <c r="I91" s="820"/>
      <c r="J91" s="820"/>
      <c r="K91" s="820"/>
      <c r="L91" s="820"/>
      <c r="M91" s="820"/>
      <c r="N91" s="820"/>
      <c r="O91" s="820"/>
      <c r="P91" s="820"/>
      <c r="Q91" s="820"/>
      <c r="R91" s="820"/>
      <c r="S91" s="820"/>
      <c r="T91" s="820"/>
      <c r="U91" s="820"/>
      <c r="V91" s="820"/>
      <c r="W91" s="820"/>
      <c r="X91" s="820"/>
      <c r="Y91" s="820"/>
      <c r="Z91" s="820"/>
      <c r="AA91" s="820"/>
      <c r="AB91" s="820"/>
      <c r="AC91" s="820"/>
      <c r="AD91" s="820"/>
      <c r="AE91" s="820"/>
      <c r="AF91" s="820"/>
      <c r="AG91" s="820"/>
      <c r="AH91" s="820"/>
      <c r="AI91" s="820"/>
      <c r="AJ91" s="820"/>
      <c r="AK91" s="820"/>
      <c r="AL91" s="820"/>
      <c r="AM91" s="820"/>
      <c r="AN91" s="820"/>
      <c r="AO91" s="820"/>
      <c r="AP91" s="820"/>
      <c r="AQ91" s="820"/>
      <c r="AR91" s="820"/>
      <c r="AS91" s="820"/>
      <c r="AT91" s="820"/>
      <c r="AU91" s="820"/>
      <c r="AV91" s="820"/>
      <c r="AW91" s="820"/>
      <c r="AX91" s="820"/>
      <c r="AY91" s="820"/>
      <c r="AZ91" s="820"/>
    </row>
    <row r="92" spans="2:62" s="131" customFormat="1" ht="7.5" customHeight="1">
      <c r="B92" s="216"/>
      <c r="C92" s="216"/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  <c r="AO92" s="216"/>
      <c r="AP92" s="216"/>
      <c r="AQ92" s="216"/>
      <c r="AR92" s="216"/>
      <c r="AS92" s="216"/>
      <c r="AT92" s="216"/>
      <c r="AU92" s="216"/>
      <c r="AV92" s="216"/>
      <c r="AW92" s="216"/>
      <c r="AX92" s="216"/>
      <c r="AY92" s="216"/>
      <c r="AZ92" s="216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</row>
    <row r="93" spans="1:60" s="142" customFormat="1" ht="49.5" customHeight="1">
      <c r="A93" s="140"/>
      <c r="B93" s="775" t="s">
        <v>0</v>
      </c>
      <c r="C93" s="776"/>
      <c r="D93" s="776"/>
      <c r="E93" s="776"/>
      <c r="F93" s="776"/>
      <c r="G93" s="776"/>
      <c r="H93" s="776"/>
      <c r="I93" s="776"/>
      <c r="J93" s="776"/>
      <c r="K93" s="776"/>
      <c r="L93" s="776"/>
      <c r="M93" s="776"/>
      <c r="N93" s="776"/>
      <c r="O93" s="765" t="s">
        <v>38</v>
      </c>
      <c r="P93" s="766"/>
      <c r="Q93" s="773" t="s">
        <v>332</v>
      </c>
      <c r="R93" s="774"/>
      <c r="S93" s="774"/>
      <c r="T93" s="774"/>
      <c r="U93" s="774"/>
      <c r="V93" s="774"/>
      <c r="W93" s="774"/>
      <c r="X93" s="774"/>
      <c r="Y93" s="774"/>
      <c r="Z93" s="774"/>
      <c r="AA93" s="774"/>
      <c r="AB93" s="775"/>
      <c r="AC93" s="773" t="s">
        <v>333</v>
      </c>
      <c r="AD93" s="774"/>
      <c r="AE93" s="774"/>
      <c r="AF93" s="774"/>
      <c r="AG93" s="774"/>
      <c r="AH93" s="774"/>
      <c r="AI93" s="774"/>
      <c r="AJ93" s="774"/>
      <c r="AK93" s="774"/>
      <c r="AL93" s="774"/>
      <c r="AM93" s="774"/>
      <c r="AN93" s="775"/>
      <c r="AO93" s="773" t="s">
        <v>334</v>
      </c>
      <c r="AP93" s="774"/>
      <c r="AQ93" s="774"/>
      <c r="AR93" s="774"/>
      <c r="AS93" s="774"/>
      <c r="AT93" s="774"/>
      <c r="AU93" s="774"/>
      <c r="AV93" s="774"/>
      <c r="AW93" s="774"/>
      <c r="AX93" s="774"/>
      <c r="AY93" s="774"/>
      <c r="AZ93" s="775"/>
      <c r="BA93" s="141"/>
      <c r="BB93" s="141"/>
      <c r="BC93" s="141"/>
      <c r="BD93" s="141"/>
      <c r="BE93" s="141"/>
      <c r="BF93" s="141"/>
      <c r="BG93" s="140"/>
      <c r="BH93" s="140"/>
    </row>
    <row r="94" spans="1:60" s="142" customFormat="1" ht="99.75" customHeight="1">
      <c r="A94" s="140"/>
      <c r="B94" s="775"/>
      <c r="C94" s="776"/>
      <c r="D94" s="776"/>
      <c r="E94" s="776"/>
      <c r="F94" s="776"/>
      <c r="G94" s="776"/>
      <c r="H94" s="776"/>
      <c r="I94" s="776"/>
      <c r="J94" s="776"/>
      <c r="K94" s="776"/>
      <c r="L94" s="776"/>
      <c r="M94" s="776"/>
      <c r="N94" s="776"/>
      <c r="O94" s="771"/>
      <c r="P94" s="772"/>
      <c r="Q94" s="773" t="s">
        <v>602</v>
      </c>
      <c r="R94" s="774"/>
      <c r="S94" s="774"/>
      <c r="T94" s="775"/>
      <c r="U94" s="773" t="s">
        <v>606</v>
      </c>
      <c r="V94" s="774"/>
      <c r="W94" s="774"/>
      <c r="X94" s="775"/>
      <c r="Y94" s="773" t="s">
        <v>607</v>
      </c>
      <c r="Z94" s="774"/>
      <c r="AA94" s="774"/>
      <c r="AB94" s="775"/>
      <c r="AC94" s="773" t="s">
        <v>602</v>
      </c>
      <c r="AD94" s="774"/>
      <c r="AE94" s="774"/>
      <c r="AF94" s="775"/>
      <c r="AG94" s="773" t="s">
        <v>606</v>
      </c>
      <c r="AH94" s="774"/>
      <c r="AI94" s="774"/>
      <c r="AJ94" s="775"/>
      <c r="AK94" s="773" t="s">
        <v>607</v>
      </c>
      <c r="AL94" s="774"/>
      <c r="AM94" s="774"/>
      <c r="AN94" s="775"/>
      <c r="AO94" s="773" t="s">
        <v>602</v>
      </c>
      <c r="AP94" s="774"/>
      <c r="AQ94" s="774"/>
      <c r="AR94" s="775"/>
      <c r="AS94" s="773" t="s">
        <v>606</v>
      </c>
      <c r="AT94" s="774"/>
      <c r="AU94" s="774"/>
      <c r="AV94" s="775"/>
      <c r="AW94" s="773" t="s">
        <v>607</v>
      </c>
      <c r="AX94" s="774"/>
      <c r="AY94" s="774"/>
      <c r="AZ94" s="775"/>
      <c r="BA94" s="143"/>
      <c r="BB94" s="143"/>
      <c r="BC94" s="143"/>
      <c r="BD94" s="141"/>
      <c r="BE94" s="141"/>
      <c r="BF94" s="141"/>
      <c r="BG94" s="140"/>
      <c r="BH94" s="140"/>
    </row>
    <row r="95" spans="1:60" s="142" customFormat="1" ht="14.25">
      <c r="A95" s="140"/>
      <c r="B95" s="871">
        <v>1</v>
      </c>
      <c r="C95" s="816"/>
      <c r="D95" s="816"/>
      <c r="E95" s="816"/>
      <c r="F95" s="816"/>
      <c r="G95" s="816"/>
      <c r="H95" s="816"/>
      <c r="I95" s="816"/>
      <c r="J95" s="816"/>
      <c r="K95" s="816"/>
      <c r="L95" s="816"/>
      <c r="M95" s="816"/>
      <c r="N95" s="816"/>
      <c r="O95" s="817">
        <v>2</v>
      </c>
      <c r="P95" s="818"/>
      <c r="Q95" s="764">
        <v>3</v>
      </c>
      <c r="R95" s="765"/>
      <c r="S95" s="765"/>
      <c r="T95" s="766"/>
      <c r="U95" s="764">
        <v>4</v>
      </c>
      <c r="V95" s="765"/>
      <c r="W95" s="765"/>
      <c r="X95" s="766"/>
      <c r="Y95" s="764">
        <v>5</v>
      </c>
      <c r="Z95" s="765"/>
      <c r="AA95" s="765"/>
      <c r="AB95" s="766"/>
      <c r="AC95" s="764">
        <v>6</v>
      </c>
      <c r="AD95" s="765"/>
      <c r="AE95" s="765"/>
      <c r="AF95" s="766"/>
      <c r="AG95" s="764">
        <v>7</v>
      </c>
      <c r="AH95" s="765"/>
      <c r="AI95" s="765"/>
      <c r="AJ95" s="766"/>
      <c r="AK95" s="764">
        <v>8</v>
      </c>
      <c r="AL95" s="765"/>
      <c r="AM95" s="765"/>
      <c r="AN95" s="766"/>
      <c r="AO95" s="764">
        <v>9</v>
      </c>
      <c r="AP95" s="765"/>
      <c r="AQ95" s="765"/>
      <c r="AR95" s="766"/>
      <c r="AS95" s="764">
        <v>10</v>
      </c>
      <c r="AT95" s="765"/>
      <c r="AU95" s="765"/>
      <c r="AV95" s="766"/>
      <c r="AW95" s="764">
        <v>11</v>
      </c>
      <c r="AX95" s="765"/>
      <c r="AY95" s="765"/>
      <c r="AZ95" s="765"/>
      <c r="BA95" s="134"/>
      <c r="BB95" s="134"/>
      <c r="BC95" s="134"/>
      <c r="BD95" s="134"/>
      <c r="BE95" s="134"/>
      <c r="BF95" s="134"/>
      <c r="BG95" s="140"/>
      <c r="BH95" s="140"/>
    </row>
    <row r="96" spans="1:60" s="142" customFormat="1" ht="82.5" customHeight="1" hidden="1">
      <c r="A96" s="140"/>
      <c r="B96" s="830" t="s">
        <v>335</v>
      </c>
      <c r="C96" s="831"/>
      <c r="D96" s="831"/>
      <c r="E96" s="831"/>
      <c r="F96" s="831"/>
      <c r="G96" s="831"/>
      <c r="H96" s="831"/>
      <c r="I96" s="831"/>
      <c r="J96" s="831"/>
      <c r="K96" s="831"/>
      <c r="L96" s="831"/>
      <c r="M96" s="831"/>
      <c r="N96" s="832"/>
      <c r="O96" s="833" t="s">
        <v>288</v>
      </c>
      <c r="P96" s="834"/>
      <c r="Q96" s="821" t="s">
        <v>33</v>
      </c>
      <c r="R96" s="822"/>
      <c r="S96" s="822"/>
      <c r="T96" s="823"/>
      <c r="U96" s="821" t="s">
        <v>33</v>
      </c>
      <c r="V96" s="822"/>
      <c r="W96" s="822"/>
      <c r="X96" s="823"/>
      <c r="Y96" s="821" t="s">
        <v>33</v>
      </c>
      <c r="Z96" s="822"/>
      <c r="AA96" s="822"/>
      <c r="AB96" s="823"/>
      <c r="AC96" s="821" t="s">
        <v>33</v>
      </c>
      <c r="AD96" s="822"/>
      <c r="AE96" s="822"/>
      <c r="AF96" s="823"/>
      <c r="AG96" s="821" t="s">
        <v>33</v>
      </c>
      <c r="AH96" s="822"/>
      <c r="AI96" s="822"/>
      <c r="AJ96" s="823"/>
      <c r="AK96" s="821" t="s">
        <v>33</v>
      </c>
      <c r="AL96" s="822"/>
      <c r="AM96" s="822"/>
      <c r="AN96" s="823"/>
      <c r="AO96" s="853"/>
      <c r="AP96" s="854"/>
      <c r="AQ96" s="854"/>
      <c r="AR96" s="855"/>
      <c r="AS96" s="853"/>
      <c r="AT96" s="854"/>
      <c r="AU96" s="854"/>
      <c r="AV96" s="855"/>
      <c r="AW96" s="857"/>
      <c r="AX96" s="858"/>
      <c r="AY96" s="858"/>
      <c r="AZ96" s="859"/>
      <c r="BA96" s="134"/>
      <c r="BB96" s="134"/>
      <c r="BC96" s="134"/>
      <c r="BD96" s="134"/>
      <c r="BE96" s="134"/>
      <c r="BF96" s="134"/>
      <c r="BG96" s="140"/>
      <c r="BH96" s="140"/>
    </row>
    <row r="97" spans="1:60" s="142" customFormat="1" ht="18" customHeight="1" hidden="1">
      <c r="A97" s="140"/>
      <c r="B97" s="816"/>
      <c r="C97" s="816"/>
      <c r="D97" s="816"/>
      <c r="E97" s="816"/>
      <c r="F97" s="816"/>
      <c r="G97" s="816"/>
      <c r="H97" s="816"/>
      <c r="I97" s="816"/>
      <c r="J97" s="816"/>
      <c r="K97" s="816"/>
      <c r="L97" s="816"/>
      <c r="M97" s="816"/>
      <c r="N97" s="889"/>
      <c r="O97" s="825" t="s">
        <v>314</v>
      </c>
      <c r="P97" s="826"/>
      <c r="Q97" s="827"/>
      <c r="R97" s="828"/>
      <c r="S97" s="828"/>
      <c r="T97" s="829"/>
      <c r="U97" s="827"/>
      <c r="V97" s="828"/>
      <c r="W97" s="828"/>
      <c r="X97" s="829"/>
      <c r="Y97" s="827"/>
      <c r="Z97" s="828"/>
      <c r="AA97" s="828"/>
      <c r="AB97" s="829"/>
      <c r="AC97" s="827"/>
      <c r="AD97" s="828"/>
      <c r="AE97" s="828"/>
      <c r="AF97" s="829"/>
      <c r="AG97" s="827"/>
      <c r="AH97" s="828"/>
      <c r="AI97" s="828"/>
      <c r="AJ97" s="829"/>
      <c r="AK97" s="827"/>
      <c r="AL97" s="828"/>
      <c r="AM97" s="828"/>
      <c r="AN97" s="829"/>
      <c r="AO97" s="827"/>
      <c r="AP97" s="828"/>
      <c r="AQ97" s="828"/>
      <c r="AR97" s="829"/>
      <c r="AS97" s="827"/>
      <c r="AT97" s="828"/>
      <c r="AU97" s="828"/>
      <c r="AV97" s="829"/>
      <c r="AW97" s="862"/>
      <c r="AX97" s="863"/>
      <c r="AY97" s="863"/>
      <c r="AZ97" s="864"/>
      <c r="BA97" s="134"/>
      <c r="BB97" s="134"/>
      <c r="BC97" s="134"/>
      <c r="BD97" s="134"/>
      <c r="BE97" s="134"/>
      <c r="BF97" s="134"/>
      <c r="BG97" s="140"/>
      <c r="BH97" s="140"/>
    </row>
    <row r="98" spans="1:60" s="142" customFormat="1" ht="18" customHeight="1" hidden="1">
      <c r="A98" s="140"/>
      <c r="B98" s="816"/>
      <c r="C98" s="816"/>
      <c r="D98" s="816"/>
      <c r="E98" s="816"/>
      <c r="F98" s="816"/>
      <c r="G98" s="816"/>
      <c r="H98" s="816"/>
      <c r="I98" s="816"/>
      <c r="J98" s="816"/>
      <c r="K98" s="816"/>
      <c r="L98" s="816"/>
      <c r="M98" s="816"/>
      <c r="N98" s="889"/>
      <c r="O98" s="825" t="s">
        <v>316</v>
      </c>
      <c r="P98" s="826"/>
      <c r="Q98" s="827"/>
      <c r="R98" s="828"/>
      <c r="S98" s="828"/>
      <c r="T98" s="829"/>
      <c r="U98" s="827"/>
      <c r="V98" s="828"/>
      <c r="W98" s="828"/>
      <c r="X98" s="829"/>
      <c r="Y98" s="827"/>
      <c r="Z98" s="828"/>
      <c r="AA98" s="828"/>
      <c r="AB98" s="829"/>
      <c r="AC98" s="827"/>
      <c r="AD98" s="828"/>
      <c r="AE98" s="828"/>
      <c r="AF98" s="829"/>
      <c r="AG98" s="827"/>
      <c r="AH98" s="828"/>
      <c r="AI98" s="828"/>
      <c r="AJ98" s="829"/>
      <c r="AK98" s="827"/>
      <c r="AL98" s="828"/>
      <c r="AM98" s="828"/>
      <c r="AN98" s="829"/>
      <c r="AO98" s="827"/>
      <c r="AP98" s="828"/>
      <c r="AQ98" s="828"/>
      <c r="AR98" s="829"/>
      <c r="AS98" s="827"/>
      <c r="AT98" s="828"/>
      <c r="AU98" s="828"/>
      <c r="AV98" s="829"/>
      <c r="AW98" s="862"/>
      <c r="AX98" s="863"/>
      <c r="AY98" s="863"/>
      <c r="AZ98" s="864"/>
      <c r="BA98" s="134"/>
      <c r="BB98" s="134"/>
      <c r="BC98" s="134"/>
      <c r="BD98" s="134"/>
      <c r="BE98" s="134"/>
      <c r="BF98" s="134"/>
      <c r="BG98" s="140"/>
      <c r="BH98" s="140"/>
    </row>
    <row r="99" spans="1:52" ht="18" customHeight="1" thickBot="1">
      <c r="A99" s="140"/>
      <c r="B99" s="847" t="s">
        <v>320</v>
      </c>
      <c r="C99" s="848"/>
      <c r="D99" s="848"/>
      <c r="E99" s="848"/>
      <c r="F99" s="848"/>
      <c r="G99" s="848"/>
      <c r="H99" s="848"/>
      <c r="I99" s="848"/>
      <c r="J99" s="848"/>
      <c r="K99" s="848"/>
      <c r="L99" s="848"/>
      <c r="M99" s="848"/>
      <c r="N99" s="848"/>
      <c r="O99" s="849">
        <v>9000</v>
      </c>
      <c r="P99" s="850"/>
      <c r="Q99" s="844" t="s">
        <v>33</v>
      </c>
      <c r="R99" s="844"/>
      <c r="S99" s="844"/>
      <c r="T99" s="844"/>
      <c r="U99" s="844" t="s">
        <v>33</v>
      </c>
      <c r="V99" s="844"/>
      <c r="W99" s="844"/>
      <c r="X99" s="844"/>
      <c r="Y99" s="844" t="s">
        <v>33</v>
      </c>
      <c r="Z99" s="844"/>
      <c r="AA99" s="844"/>
      <c r="AB99" s="844"/>
      <c r="AC99" s="844" t="s">
        <v>33</v>
      </c>
      <c r="AD99" s="844"/>
      <c r="AE99" s="844"/>
      <c r="AF99" s="844"/>
      <c r="AG99" s="844" t="s">
        <v>33</v>
      </c>
      <c r="AH99" s="844"/>
      <c r="AI99" s="844"/>
      <c r="AJ99" s="844"/>
      <c r="AK99" s="844" t="s">
        <v>33</v>
      </c>
      <c r="AL99" s="844"/>
      <c r="AM99" s="844"/>
      <c r="AN99" s="844"/>
      <c r="AO99" s="865"/>
      <c r="AP99" s="865"/>
      <c r="AQ99" s="865"/>
      <c r="AR99" s="865"/>
      <c r="AS99" s="865"/>
      <c r="AT99" s="865"/>
      <c r="AU99" s="865"/>
      <c r="AV99" s="865"/>
      <c r="AW99" s="865"/>
      <c r="AX99" s="865"/>
      <c r="AY99" s="865"/>
      <c r="AZ99" s="866"/>
    </row>
    <row r="100" spans="2:62" s="131" customFormat="1" ht="15" customHeight="1">
      <c r="B100" s="216"/>
      <c r="C100" s="216"/>
      <c r="D100" s="216"/>
      <c r="E100" s="216"/>
      <c r="F100" s="216"/>
      <c r="G100" s="216"/>
      <c r="H100" s="216"/>
      <c r="I100" s="216"/>
      <c r="J100" s="216"/>
      <c r="K100" s="216"/>
      <c r="L100" s="216"/>
      <c r="M100" s="216"/>
      <c r="N100" s="216"/>
      <c r="O100" s="216"/>
      <c r="P100" s="216"/>
      <c r="Q100" s="216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  <c r="AO100" s="216"/>
      <c r="AP100" s="216"/>
      <c r="AQ100" s="216"/>
      <c r="AR100" s="216"/>
      <c r="AS100" s="216"/>
      <c r="AT100" s="216"/>
      <c r="AU100" s="216"/>
      <c r="AV100" s="216"/>
      <c r="AW100" s="216"/>
      <c r="AX100" s="216"/>
      <c r="AY100" s="216"/>
      <c r="AZ100" s="216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</row>
    <row r="101" spans="1:52" s="131" customFormat="1" ht="18" customHeight="1">
      <c r="A101" s="138"/>
      <c r="B101" s="819" t="s">
        <v>336</v>
      </c>
      <c r="C101" s="820"/>
      <c r="D101" s="820"/>
      <c r="E101" s="820"/>
      <c r="F101" s="820"/>
      <c r="G101" s="820"/>
      <c r="H101" s="820"/>
      <c r="I101" s="820"/>
      <c r="J101" s="820"/>
      <c r="K101" s="820"/>
      <c r="L101" s="820"/>
      <c r="M101" s="820"/>
      <c r="N101" s="820"/>
      <c r="O101" s="820"/>
      <c r="P101" s="820"/>
      <c r="Q101" s="820"/>
      <c r="R101" s="820"/>
      <c r="S101" s="820"/>
      <c r="T101" s="820"/>
      <c r="U101" s="820"/>
      <c r="V101" s="820"/>
      <c r="W101" s="820"/>
      <c r="X101" s="820"/>
      <c r="Y101" s="820"/>
      <c r="Z101" s="820"/>
      <c r="AA101" s="820"/>
      <c r="AB101" s="820"/>
      <c r="AC101" s="820"/>
      <c r="AD101" s="820"/>
      <c r="AE101" s="820"/>
      <c r="AF101" s="820"/>
      <c r="AG101" s="820"/>
      <c r="AH101" s="820"/>
      <c r="AI101" s="820"/>
      <c r="AJ101" s="820"/>
      <c r="AK101" s="820"/>
      <c r="AL101" s="820"/>
      <c r="AM101" s="820"/>
      <c r="AN101" s="820"/>
      <c r="AO101" s="820"/>
      <c r="AP101" s="820"/>
      <c r="AQ101" s="820"/>
      <c r="AR101" s="820"/>
      <c r="AS101" s="820"/>
      <c r="AT101" s="820"/>
      <c r="AU101" s="820"/>
      <c r="AV101" s="820"/>
      <c r="AW101" s="820"/>
      <c r="AX101" s="820"/>
      <c r="AY101" s="820"/>
      <c r="AZ101" s="820"/>
    </row>
    <row r="102" spans="2:62" s="131" customFormat="1" ht="7.5" customHeight="1">
      <c r="B102" s="216"/>
      <c r="C102" s="216"/>
      <c r="D102" s="216"/>
      <c r="E102" s="216"/>
      <c r="F102" s="216"/>
      <c r="G102" s="216"/>
      <c r="H102" s="216"/>
      <c r="I102" s="216"/>
      <c r="J102" s="216"/>
      <c r="K102" s="216"/>
      <c r="L102" s="216"/>
      <c r="M102" s="216"/>
      <c r="N102" s="216"/>
      <c r="O102" s="216"/>
      <c r="P102" s="216"/>
      <c r="Q102" s="216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16"/>
      <c r="AT102" s="216"/>
      <c r="AU102" s="216"/>
      <c r="AV102" s="216"/>
      <c r="AW102" s="216"/>
      <c r="AX102" s="216"/>
      <c r="AY102" s="216"/>
      <c r="AZ102" s="216"/>
      <c r="BA102" s="138"/>
      <c r="BB102" s="138"/>
      <c r="BC102" s="138"/>
      <c r="BD102" s="138"/>
      <c r="BE102" s="138"/>
      <c r="BF102" s="138"/>
      <c r="BG102" s="138"/>
      <c r="BH102" s="138"/>
      <c r="BI102" s="138"/>
      <c r="BJ102" s="138"/>
    </row>
    <row r="103" spans="1:60" s="142" customFormat="1" ht="49.5" customHeight="1">
      <c r="A103" s="140"/>
      <c r="B103" s="776" t="s">
        <v>0</v>
      </c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65" t="s">
        <v>38</v>
      </c>
      <c r="P103" s="766"/>
      <c r="Q103" s="773" t="s">
        <v>337</v>
      </c>
      <c r="R103" s="774"/>
      <c r="S103" s="774"/>
      <c r="T103" s="774"/>
      <c r="U103" s="774"/>
      <c r="V103" s="774"/>
      <c r="W103" s="774"/>
      <c r="X103" s="774"/>
      <c r="Y103" s="774"/>
      <c r="Z103" s="774"/>
      <c r="AA103" s="774"/>
      <c r="AB103" s="775"/>
      <c r="AC103" s="773" t="s">
        <v>338</v>
      </c>
      <c r="AD103" s="774"/>
      <c r="AE103" s="774"/>
      <c r="AF103" s="774"/>
      <c r="AG103" s="774"/>
      <c r="AH103" s="774"/>
      <c r="AI103" s="774"/>
      <c r="AJ103" s="774"/>
      <c r="AK103" s="774"/>
      <c r="AL103" s="774"/>
      <c r="AM103" s="774"/>
      <c r="AN103" s="775"/>
      <c r="AO103" s="773" t="s">
        <v>311</v>
      </c>
      <c r="AP103" s="774"/>
      <c r="AQ103" s="774"/>
      <c r="AR103" s="774"/>
      <c r="AS103" s="774"/>
      <c r="AT103" s="774"/>
      <c r="AU103" s="774"/>
      <c r="AV103" s="774"/>
      <c r="AW103" s="774"/>
      <c r="AX103" s="774"/>
      <c r="AY103" s="774"/>
      <c r="AZ103" s="775"/>
      <c r="BA103" s="141"/>
      <c r="BB103" s="141"/>
      <c r="BC103" s="141"/>
      <c r="BD103" s="141"/>
      <c r="BE103" s="141"/>
      <c r="BF103" s="141"/>
      <c r="BG103" s="140"/>
      <c r="BH103" s="140"/>
    </row>
    <row r="104" spans="1:60" s="142" customFormat="1" ht="99.75" customHeight="1">
      <c r="A104" s="140"/>
      <c r="B104" s="776"/>
      <c r="C104" s="776"/>
      <c r="D104" s="776"/>
      <c r="E104" s="776"/>
      <c r="F104" s="776"/>
      <c r="G104" s="776"/>
      <c r="H104" s="776"/>
      <c r="I104" s="776"/>
      <c r="J104" s="776"/>
      <c r="K104" s="776"/>
      <c r="L104" s="776"/>
      <c r="M104" s="776"/>
      <c r="N104" s="776"/>
      <c r="O104" s="771"/>
      <c r="P104" s="772"/>
      <c r="Q104" s="773" t="s">
        <v>602</v>
      </c>
      <c r="R104" s="774"/>
      <c r="S104" s="774"/>
      <c r="T104" s="775"/>
      <c r="U104" s="773" t="s">
        <v>606</v>
      </c>
      <c r="V104" s="774"/>
      <c r="W104" s="774"/>
      <c r="X104" s="775"/>
      <c r="Y104" s="773" t="s">
        <v>607</v>
      </c>
      <c r="Z104" s="774"/>
      <c r="AA104" s="774"/>
      <c r="AB104" s="775"/>
      <c r="AC104" s="773" t="s">
        <v>602</v>
      </c>
      <c r="AD104" s="774"/>
      <c r="AE104" s="774"/>
      <c r="AF104" s="775"/>
      <c r="AG104" s="773" t="s">
        <v>606</v>
      </c>
      <c r="AH104" s="774"/>
      <c r="AI104" s="774"/>
      <c r="AJ104" s="775"/>
      <c r="AK104" s="773" t="s">
        <v>607</v>
      </c>
      <c r="AL104" s="774"/>
      <c r="AM104" s="774"/>
      <c r="AN104" s="775"/>
      <c r="AO104" s="773" t="s">
        <v>602</v>
      </c>
      <c r="AP104" s="774"/>
      <c r="AQ104" s="774"/>
      <c r="AR104" s="775"/>
      <c r="AS104" s="773" t="s">
        <v>606</v>
      </c>
      <c r="AT104" s="774"/>
      <c r="AU104" s="774"/>
      <c r="AV104" s="775"/>
      <c r="AW104" s="773" t="s">
        <v>607</v>
      </c>
      <c r="AX104" s="774"/>
      <c r="AY104" s="774"/>
      <c r="AZ104" s="775"/>
      <c r="BA104" s="143"/>
      <c r="BB104" s="143"/>
      <c r="BC104" s="143"/>
      <c r="BD104" s="141"/>
      <c r="BE104" s="141"/>
      <c r="BF104" s="141"/>
      <c r="BG104" s="140"/>
      <c r="BH104" s="140"/>
    </row>
    <row r="105" spans="1:60" s="142" customFormat="1" ht="14.25">
      <c r="A105" s="140"/>
      <c r="B105" s="816">
        <v>1</v>
      </c>
      <c r="C105" s="816"/>
      <c r="D105" s="816"/>
      <c r="E105" s="816"/>
      <c r="F105" s="816"/>
      <c r="G105" s="816"/>
      <c r="H105" s="816"/>
      <c r="I105" s="816"/>
      <c r="J105" s="816"/>
      <c r="K105" s="816"/>
      <c r="L105" s="816"/>
      <c r="M105" s="816"/>
      <c r="N105" s="816"/>
      <c r="O105" s="817">
        <v>2</v>
      </c>
      <c r="P105" s="818"/>
      <c r="Q105" s="764">
        <v>3</v>
      </c>
      <c r="R105" s="765"/>
      <c r="S105" s="765"/>
      <c r="T105" s="766"/>
      <c r="U105" s="764">
        <v>4</v>
      </c>
      <c r="V105" s="765"/>
      <c r="W105" s="765"/>
      <c r="X105" s="766"/>
      <c r="Y105" s="764">
        <v>5</v>
      </c>
      <c r="Z105" s="765"/>
      <c r="AA105" s="765"/>
      <c r="AB105" s="766"/>
      <c r="AC105" s="764">
        <v>6</v>
      </c>
      <c r="AD105" s="765"/>
      <c r="AE105" s="765"/>
      <c r="AF105" s="766"/>
      <c r="AG105" s="764">
        <v>7</v>
      </c>
      <c r="AH105" s="765"/>
      <c r="AI105" s="765"/>
      <c r="AJ105" s="766"/>
      <c r="AK105" s="764">
        <v>8</v>
      </c>
      <c r="AL105" s="765"/>
      <c r="AM105" s="765"/>
      <c r="AN105" s="766"/>
      <c r="AO105" s="764">
        <v>9</v>
      </c>
      <c r="AP105" s="765"/>
      <c r="AQ105" s="765"/>
      <c r="AR105" s="766"/>
      <c r="AS105" s="764">
        <v>10</v>
      </c>
      <c r="AT105" s="765"/>
      <c r="AU105" s="765"/>
      <c r="AV105" s="766"/>
      <c r="AW105" s="764">
        <v>11</v>
      </c>
      <c r="AX105" s="765"/>
      <c r="AY105" s="765"/>
      <c r="AZ105" s="765"/>
      <c r="BA105" s="134"/>
      <c r="BB105" s="134"/>
      <c r="BC105" s="134"/>
      <c r="BD105" s="134"/>
      <c r="BE105" s="134"/>
      <c r="BF105" s="134"/>
      <c r="BG105" s="140"/>
      <c r="BH105" s="140"/>
    </row>
    <row r="106" spans="1:60" s="142" customFormat="1" ht="33" customHeight="1" hidden="1">
      <c r="A106" s="140"/>
      <c r="B106" s="830" t="s">
        <v>339</v>
      </c>
      <c r="C106" s="831"/>
      <c r="D106" s="831"/>
      <c r="E106" s="831"/>
      <c r="F106" s="831"/>
      <c r="G106" s="831"/>
      <c r="H106" s="831"/>
      <c r="I106" s="831"/>
      <c r="J106" s="831"/>
      <c r="K106" s="831"/>
      <c r="L106" s="831"/>
      <c r="M106" s="831"/>
      <c r="N106" s="832"/>
      <c r="O106" s="833" t="s">
        <v>288</v>
      </c>
      <c r="P106" s="834"/>
      <c r="Q106" s="821" t="s">
        <v>33</v>
      </c>
      <c r="R106" s="822"/>
      <c r="S106" s="822"/>
      <c r="T106" s="823"/>
      <c r="U106" s="821" t="s">
        <v>33</v>
      </c>
      <c r="V106" s="822"/>
      <c r="W106" s="822"/>
      <c r="X106" s="823"/>
      <c r="Y106" s="821" t="s">
        <v>33</v>
      </c>
      <c r="Z106" s="822"/>
      <c r="AA106" s="822"/>
      <c r="AB106" s="823"/>
      <c r="AC106" s="821" t="s">
        <v>33</v>
      </c>
      <c r="AD106" s="822"/>
      <c r="AE106" s="822"/>
      <c r="AF106" s="823"/>
      <c r="AG106" s="821" t="s">
        <v>33</v>
      </c>
      <c r="AH106" s="822"/>
      <c r="AI106" s="822"/>
      <c r="AJ106" s="823"/>
      <c r="AK106" s="821" t="s">
        <v>33</v>
      </c>
      <c r="AL106" s="822"/>
      <c r="AM106" s="822"/>
      <c r="AN106" s="823"/>
      <c r="AO106" s="853"/>
      <c r="AP106" s="854"/>
      <c r="AQ106" s="854"/>
      <c r="AR106" s="855"/>
      <c r="AS106" s="853"/>
      <c r="AT106" s="854"/>
      <c r="AU106" s="854"/>
      <c r="AV106" s="855"/>
      <c r="AW106" s="857"/>
      <c r="AX106" s="858"/>
      <c r="AY106" s="858"/>
      <c r="AZ106" s="859"/>
      <c r="BA106" s="134"/>
      <c r="BB106" s="134"/>
      <c r="BC106" s="134"/>
      <c r="BD106" s="134"/>
      <c r="BE106" s="134"/>
      <c r="BF106" s="134"/>
      <c r="BG106" s="140"/>
      <c r="BH106" s="140"/>
    </row>
    <row r="107" spans="1:60" s="142" customFormat="1" ht="18" customHeight="1" hidden="1">
      <c r="A107" s="140"/>
      <c r="B107" s="816"/>
      <c r="C107" s="816"/>
      <c r="D107" s="816"/>
      <c r="E107" s="816"/>
      <c r="F107" s="816"/>
      <c r="G107" s="816"/>
      <c r="H107" s="816"/>
      <c r="I107" s="816"/>
      <c r="J107" s="816"/>
      <c r="K107" s="816"/>
      <c r="L107" s="816"/>
      <c r="M107" s="816"/>
      <c r="N107" s="824"/>
      <c r="O107" s="825" t="s">
        <v>314</v>
      </c>
      <c r="P107" s="826"/>
      <c r="Q107" s="827"/>
      <c r="R107" s="828"/>
      <c r="S107" s="828"/>
      <c r="T107" s="829"/>
      <c r="U107" s="827"/>
      <c r="V107" s="828"/>
      <c r="W107" s="828"/>
      <c r="X107" s="829"/>
      <c r="Y107" s="827"/>
      <c r="Z107" s="828"/>
      <c r="AA107" s="828"/>
      <c r="AB107" s="829"/>
      <c r="AC107" s="827"/>
      <c r="AD107" s="828"/>
      <c r="AE107" s="828"/>
      <c r="AF107" s="829"/>
      <c r="AG107" s="827"/>
      <c r="AH107" s="828"/>
      <c r="AI107" s="828"/>
      <c r="AJ107" s="829"/>
      <c r="AK107" s="827"/>
      <c r="AL107" s="828"/>
      <c r="AM107" s="828"/>
      <c r="AN107" s="829"/>
      <c r="AO107" s="835">
        <f>Q107*AC107</f>
        <v>0</v>
      </c>
      <c r="AP107" s="836"/>
      <c r="AQ107" s="836"/>
      <c r="AR107" s="837"/>
      <c r="AS107" s="835">
        <f>U107*AG107</f>
        <v>0</v>
      </c>
      <c r="AT107" s="836"/>
      <c r="AU107" s="836"/>
      <c r="AV107" s="837"/>
      <c r="AW107" s="835">
        <f>Y107*AK107</f>
        <v>0</v>
      </c>
      <c r="AX107" s="836"/>
      <c r="AY107" s="836"/>
      <c r="AZ107" s="890"/>
      <c r="BA107" s="134"/>
      <c r="BB107" s="134"/>
      <c r="BC107" s="134"/>
      <c r="BD107" s="134"/>
      <c r="BE107" s="134"/>
      <c r="BF107" s="134"/>
      <c r="BG107" s="140"/>
      <c r="BH107" s="140"/>
    </row>
    <row r="108" spans="1:60" s="142" customFormat="1" ht="18" customHeight="1" hidden="1">
      <c r="A108" s="140"/>
      <c r="B108" s="816"/>
      <c r="C108" s="816"/>
      <c r="D108" s="816"/>
      <c r="E108" s="816"/>
      <c r="F108" s="816"/>
      <c r="G108" s="816"/>
      <c r="H108" s="816"/>
      <c r="I108" s="816"/>
      <c r="J108" s="816"/>
      <c r="K108" s="816"/>
      <c r="L108" s="816"/>
      <c r="M108" s="816"/>
      <c r="N108" s="824"/>
      <c r="O108" s="825" t="s">
        <v>316</v>
      </c>
      <c r="P108" s="826"/>
      <c r="Q108" s="827"/>
      <c r="R108" s="828"/>
      <c r="S108" s="828"/>
      <c r="T108" s="829"/>
      <c r="U108" s="827"/>
      <c r="V108" s="828"/>
      <c r="W108" s="828"/>
      <c r="X108" s="829"/>
      <c r="Y108" s="827"/>
      <c r="Z108" s="828"/>
      <c r="AA108" s="828"/>
      <c r="AB108" s="829"/>
      <c r="AC108" s="827"/>
      <c r="AD108" s="828"/>
      <c r="AE108" s="828"/>
      <c r="AF108" s="829"/>
      <c r="AG108" s="827"/>
      <c r="AH108" s="828"/>
      <c r="AI108" s="828"/>
      <c r="AJ108" s="829"/>
      <c r="AK108" s="827"/>
      <c r="AL108" s="828"/>
      <c r="AM108" s="828"/>
      <c r="AN108" s="829"/>
      <c r="AO108" s="835">
        <f>Q108*AC108</f>
        <v>0</v>
      </c>
      <c r="AP108" s="836"/>
      <c r="AQ108" s="836"/>
      <c r="AR108" s="837"/>
      <c r="AS108" s="835">
        <f>U108*AG108</f>
        <v>0</v>
      </c>
      <c r="AT108" s="836"/>
      <c r="AU108" s="836"/>
      <c r="AV108" s="837"/>
      <c r="AW108" s="835">
        <f>Y108*AK108</f>
        <v>0</v>
      </c>
      <c r="AX108" s="836"/>
      <c r="AY108" s="836"/>
      <c r="AZ108" s="890"/>
      <c r="BA108" s="134"/>
      <c r="BB108" s="134"/>
      <c r="BC108" s="134"/>
      <c r="BD108" s="134"/>
      <c r="BE108" s="134"/>
      <c r="BF108" s="134"/>
      <c r="BG108" s="140"/>
      <c r="BH108" s="140"/>
    </row>
    <row r="109" spans="1:52" ht="18" customHeight="1" thickBot="1">
      <c r="A109" s="140"/>
      <c r="B109" s="847" t="s">
        <v>320</v>
      </c>
      <c r="C109" s="848"/>
      <c r="D109" s="848"/>
      <c r="E109" s="848"/>
      <c r="F109" s="848"/>
      <c r="G109" s="848"/>
      <c r="H109" s="848"/>
      <c r="I109" s="848"/>
      <c r="J109" s="848"/>
      <c r="K109" s="848"/>
      <c r="L109" s="848"/>
      <c r="M109" s="848"/>
      <c r="N109" s="848"/>
      <c r="O109" s="849">
        <v>9000</v>
      </c>
      <c r="P109" s="850"/>
      <c r="Q109" s="844" t="s">
        <v>33</v>
      </c>
      <c r="R109" s="844"/>
      <c r="S109" s="844"/>
      <c r="T109" s="844"/>
      <c r="U109" s="844" t="s">
        <v>33</v>
      </c>
      <c r="V109" s="844"/>
      <c r="W109" s="844"/>
      <c r="X109" s="844"/>
      <c r="Y109" s="844" t="s">
        <v>33</v>
      </c>
      <c r="Z109" s="844"/>
      <c r="AA109" s="844"/>
      <c r="AB109" s="844"/>
      <c r="AC109" s="844" t="s">
        <v>33</v>
      </c>
      <c r="AD109" s="844"/>
      <c r="AE109" s="844"/>
      <c r="AF109" s="844"/>
      <c r="AG109" s="844" t="s">
        <v>33</v>
      </c>
      <c r="AH109" s="844"/>
      <c r="AI109" s="844"/>
      <c r="AJ109" s="844"/>
      <c r="AK109" s="844" t="s">
        <v>33</v>
      </c>
      <c r="AL109" s="844"/>
      <c r="AM109" s="844"/>
      <c r="AN109" s="844"/>
      <c r="AO109" s="845">
        <f>SUM(AO107:AR108)</f>
        <v>0</v>
      </c>
      <c r="AP109" s="845"/>
      <c r="AQ109" s="845"/>
      <c r="AR109" s="845"/>
      <c r="AS109" s="845">
        <f>SUM(AS107:AV108)</f>
        <v>0</v>
      </c>
      <c r="AT109" s="845"/>
      <c r="AU109" s="845"/>
      <c r="AV109" s="845"/>
      <c r="AW109" s="845">
        <f>SUM(AW107:AZ108)</f>
        <v>0</v>
      </c>
      <c r="AX109" s="845"/>
      <c r="AY109" s="845"/>
      <c r="AZ109" s="891"/>
    </row>
    <row r="110" spans="2:52" ht="15" customHeight="1"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7"/>
      <c r="U110" s="217"/>
      <c r="V110" s="217"/>
      <c r="W110" s="217"/>
      <c r="X110" s="217"/>
      <c r="Y110" s="217"/>
      <c r="Z110" s="217"/>
      <c r="AA110" s="217"/>
      <c r="AB110" s="217"/>
      <c r="AC110" s="217"/>
      <c r="AD110" s="217"/>
      <c r="AE110" s="217"/>
      <c r="AF110" s="217"/>
      <c r="AG110" s="217"/>
      <c r="AH110" s="217"/>
      <c r="AI110" s="217"/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  <c r="AW110" s="217"/>
      <c r="AX110" s="217"/>
      <c r="AY110" s="217"/>
      <c r="AZ110" s="217"/>
    </row>
    <row r="111" spans="1:52" s="131" customFormat="1" ht="18" customHeight="1">
      <c r="A111" s="138"/>
      <c r="B111" s="819" t="s">
        <v>340</v>
      </c>
      <c r="C111" s="820"/>
      <c r="D111" s="820"/>
      <c r="E111" s="820"/>
      <c r="F111" s="820"/>
      <c r="G111" s="820"/>
      <c r="H111" s="820"/>
      <c r="I111" s="820"/>
      <c r="J111" s="820"/>
      <c r="K111" s="820"/>
      <c r="L111" s="820"/>
      <c r="M111" s="820"/>
      <c r="N111" s="820"/>
      <c r="O111" s="820"/>
      <c r="P111" s="820"/>
      <c r="Q111" s="820"/>
      <c r="R111" s="820"/>
      <c r="S111" s="820"/>
      <c r="T111" s="820"/>
      <c r="U111" s="820"/>
      <c r="V111" s="820"/>
      <c r="W111" s="820"/>
      <c r="X111" s="820"/>
      <c r="Y111" s="820"/>
      <c r="Z111" s="820"/>
      <c r="AA111" s="820"/>
      <c r="AB111" s="820"/>
      <c r="AC111" s="820"/>
      <c r="AD111" s="820"/>
      <c r="AE111" s="820"/>
      <c r="AF111" s="820"/>
      <c r="AG111" s="820"/>
      <c r="AH111" s="820"/>
      <c r="AI111" s="820"/>
      <c r="AJ111" s="820"/>
      <c r="AK111" s="820"/>
      <c r="AL111" s="820"/>
      <c r="AM111" s="820"/>
      <c r="AN111" s="820"/>
      <c r="AO111" s="820"/>
      <c r="AP111" s="820"/>
      <c r="AQ111" s="820"/>
      <c r="AR111" s="820"/>
      <c r="AS111" s="820"/>
      <c r="AT111" s="820"/>
      <c r="AU111" s="820"/>
      <c r="AV111" s="820"/>
      <c r="AW111" s="820"/>
      <c r="AX111" s="820"/>
      <c r="AY111" s="820"/>
      <c r="AZ111" s="820"/>
    </row>
    <row r="112" spans="2:62" s="131" customFormat="1" ht="7.5" customHeight="1"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138"/>
      <c r="BB112" s="138"/>
      <c r="BC112" s="138"/>
      <c r="BD112" s="138"/>
      <c r="BE112" s="138"/>
      <c r="BF112" s="138"/>
      <c r="BG112" s="138"/>
      <c r="BH112" s="138"/>
      <c r="BI112" s="138"/>
      <c r="BJ112" s="138"/>
    </row>
    <row r="113" spans="1:60" s="142" customFormat="1" ht="49.5" customHeight="1">
      <c r="A113" s="140"/>
      <c r="B113" s="776" t="s">
        <v>0</v>
      </c>
      <c r="C113" s="776"/>
      <c r="D113" s="776"/>
      <c r="E113" s="776"/>
      <c r="F113" s="776"/>
      <c r="G113" s="776"/>
      <c r="H113" s="776"/>
      <c r="I113" s="776"/>
      <c r="J113" s="776"/>
      <c r="K113" s="776"/>
      <c r="L113" s="776"/>
      <c r="M113" s="776"/>
      <c r="N113" s="776"/>
      <c r="O113" s="765" t="s">
        <v>38</v>
      </c>
      <c r="P113" s="766"/>
      <c r="Q113" s="773" t="s">
        <v>341</v>
      </c>
      <c r="R113" s="774"/>
      <c r="S113" s="774"/>
      <c r="T113" s="774"/>
      <c r="U113" s="774"/>
      <c r="V113" s="774"/>
      <c r="W113" s="774"/>
      <c r="X113" s="774"/>
      <c r="Y113" s="774"/>
      <c r="Z113" s="774"/>
      <c r="AA113" s="774"/>
      <c r="AB113" s="775"/>
      <c r="AC113" s="773" t="s">
        <v>342</v>
      </c>
      <c r="AD113" s="774"/>
      <c r="AE113" s="774"/>
      <c r="AF113" s="774"/>
      <c r="AG113" s="774"/>
      <c r="AH113" s="774"/>
      <c r="AI113" s="774"/>
      <c r="AJ113" s="774"/>
      <c r="AK113" s="774"/>
      <c r="AL113" s="774"/>
      <c r="AM113" s="774"/>
      <c r="AN113" s="775"/>
      <c r="AO113" s="773" t="s">
        <v>311</v>
      </c>
      <c r="AP113" s="774"/>
      <c r="AQ113" s="774"/>
      <c r="AR113" s="774"/>
      <c r="AS113" s="774"/>
      <c r="AT113" s="774"/>
      <c r="AU113" s="774"/>
      <c r="AV113" s="774"/>
      <c r="AW113" s="774"/>
      <c r="AX113" s="774"/>
      <c r="AY113" s="774"/>
      <c r="AZ113" s="775"/>
      <c r="BA113" s="141"/>
      <c r="BB113" s="141"/>
      <c r="BC113" s="141"/>
      <c r="BD113" s="141"/>
      <c r="BE113" s="141"/>
      <c r="BF113" s="141"/>
      <c r="BG113" s="140"/>
      <c r="BH113" s="140"/>
    </row>
    <row r="114" spans="1:60" s="142" customFormat="1" ht="99.75" customHeight="1">
      <c r="A114" s="140"/>
      <c r="B114" s="776"/>
      <c r="C114" s="776"/>
      <c r="D114" s="776"/>
      <c r="E114" s="776"/>
      <c r="F114" s="776"/>
      <c r="G114" s="776"/>
      <c r="H114" s="776"/>
      <c r="I114" s="776"/>
      <c r="J114" s="776"/>
      <c r="K114" s="776"/>
      <c r="L114" s="776"/>
      <c r="M114" s="776"/>
      <c r="N114" s="776"/>
      <c r="O114" s="771"/>
      <c r="P114" s="772"/>
      <c r="Q114" s="773" t="s">
        <v>602</v>
      </c>
      <c r="R114" s="774"/>
      <c r="S114" s="774"/>
      <c r="T114" s="775"/>
      <c r="U114" s="773" t="s">
        <v>606</v>
      </c>
      <c r="V114" s="774"/>
      <c r="W114" s="774"/>
      <c r="X114" s="775"/>
      <c r="Y114" s="773" t="s">
        <v>607</v>
      </c>
      <c r="Z114" s="774"/>
      <c r="AA114" s="774"/>
      <c r="AB114" s="775"/>
      <c r="AC114" s="773" t="s">
        <v>602</v>
      </c>
      <c r="AD114" s="774"/>
      <c r="AE114" s="774"/>
      <c r="AF114" s="775"/>
      <c r="AG114" s="773" t="s">
        <v>606</v>
      </c>
      <c r="AH114" s="774"/>
      <c r="AI114" s="774"/>
      <c r="AJ114" s="775"/>
      <c r="AK114" s="773" t="s">
        <v>607</v>
      </c>
      <c r="AL114" s="774"/>
      <c r="AM114" s="774"/>
      <c r="AN114" s="775"/>
      <c r="AO114" s="773" t="s">
        <v>602</v>
      </c>
      <c r="AP114" s="774"/>
      <c r="AQ114" s="774"/>
      <c r="AR114" s="775"/>
      <c r="AS114" s="773" t="s">
        <v>606</v>
      </c>
      <c r="AT114" s="774"/>
      <c r="AU114" s="774"/>
      <c r="AV114" s="775"/>
      <c r="AW114" s="773" t="s">
        <v>607</v>
      </c>
      <c r="AX114" s="774"/>
      <c r="AY114" s="774"/>
      <c r="AZ114" s="775"/>
      <c r="BA114" s="143"/>
      <c r="BB114" s="143"/>
      <c r="BC114" s="143"/>
      <c r="BD114" s="141"/>
      <c r="BE114" s="141"/>
      <c r="BF114" s="141"/>
      <c r="BG114" s="140"/>
      <c r="BH114" s="140"/>
    </row>
    <row r="115" spans="1:60" s="142" customFormat="1" ht="14.25">
      <c r="A115" s="140"/>
      <c r="B115" s="816">
        <v>1</v>
      </c>
      <c r="C115" s="816"/>
      <c r="D115" s="816"/>
      <c r="E115" s="816"/>
      <c r="F115" s="816"/>
      <c r="G115" s="816"/>
      <c r="H115" s="816"/>
      <c r="I115" s="816"/>
      <c r="J115" s="816"/>
      <c r="K115" s="816"/>
      <c r="L115" s="816"/>
      <c r="M115" s="816"/>
      <c r="N115" s="816"/>
      <c r="O115" s="817">
        <v>2</v>
      </c>
      <c r="P115" s="818"/>
      <c r="Q115" s="764">
        <v>3</v>
      </c>
      <c r="R115" s="765"/>
      <c r="S115" s="765"/>
      <c r="T115" s="766"/>
      <c r="U115" s="764">
        <v>4</v>
      </c>
      <c r="V115" s="765"/>
      <c r="W115" s="765"/>
      <c r="X115" s="766"/>
      <c r="Y115" s="764">
        <v>5</v>
      </c>
      <c r="Z115" s="765"/>
      <c r="AA115" s="765"/>
      <c r="AB115" s="766"/>
      <c r="AC115" s="764">
        <v>6</v>
      </c>
      <c r="AD115" s="765"/>
      <c r="AE115" s="765"/>
      <c r="AF115" s="766"/>
      <c r="AG115" s="764">
        <v>7</v>
      </c>
      <c r="AH115" s="765"/>
      <c r="AI115" s="765"/>
      <c r="AJ115" s="766"/>
      <c r="AK115" s="764">
        <v>8</v>
      </c>
      <c r="AL115" s="765"/>
      <c r="AM115" s="765"/>
      <c r="AN115" s="766"/>
      <c r="AO115" s="764">
        <v>9</v>
      </c>
      <c r="AP115" s="765"/>
      <c r="AQ115" s="765"/>
      <c r="AR115" s="766"/>
      <c r="AS115" s="764">
        <v>10</v>
      </c>
      <c r="AT115" s="765"/>
      <c r="AU115" s="765"/>
      <c r="AV115" s="766"/>
      <c r="AW115" s="764">
        <v>11</v>
      </c>
      <c r="AX115" s="765"/>
      <c r="AY115" s="765"/>
      <c r="AZ115" s="765"/>
      <c r="BA115" s="134"/>
      <c r="BB115" s="134"/>
      <c r="BC115" s="134"/>
      <c r="BD115" s="134"/>
      <c r="BE115" s="134"/>
      <c r="BF115" s="134"/>
      <c r="BG115" s="140"/>
      <c r="BH115" s="140"/>
    </row>
    <row r="116" spans="1:60" s="142" customFormat="1" ht="18" customHeight="1" hidden="1">
      <c r="A116" s="140"/>
      <c r="B116" s="830" t="s">
        <v>343</v>
      </c>
      <c r="C116" s="831"/>
      <c r="D116" s="831"/>
      <c r="E116" s="831"/>
      <c r="F116" s="831"/>
      <c r="G116" s="831"/>
      <c r="H116" s="831"/>
      <c r="I116" s="831"/>
      <c r="J116" s="831"/>
      <c r="K116" s="831"/>
      <c r="L116" s="831"/>
      <c r="M116" s="831"/>
      <c r="N116" s="832"/>
      <c r="O116" s="833" t="s">
        <v>288</v>
      </c>
      <c r="P116" s="834"/>
      <c r="Q116" s="821" t="s">
        <v>33</v>
      </c>
      <c r="R116" s="822"/>
      <c r="S116" s="822"/>
      <c r="T116" s="823"/>
      <c r="U116" s="821" t="s">
        <v>33</v>
      </c>
      <c r="V116" s="822"/>
      <c r="W116" s="822"/>
      <c r="X116" s="823"/>
      <c r="Y116" s="821" t="s">
        <v>33</v>
      </c>
      <c r="Z116" s="822"/>
      <c r="AA116" s="822"/>
      <c r="AB116" s="823"/>
      <c r="AC116" s="821" t="s">
        <v>33</v>
      </c>
      <c r="AD116" s="822"/>
      <c r="AE116" s="822"/>
      <c r="AF116" s="823"/>
      <c r="AG116" s="821" t="s">
        <v>33</v>
      </c>
      <c r="AH116" s="822"/>
      <c r="AI116" s="822"/>
      <c r="AJ116" s="823"/>
      <c r="AK116" s="821" t="s">
        <v>33</v>
      </c>
      <c r="AL116" s="822"/>
      <c r="AM116" s="822"/>
      <c r="AN116" s="823"/>
      <c r="AO116" s="853"/>
      <c r="AP116" s="854"/>
      <c r="AQ116" s="854"/>
      <c r="AR116" s="855"/>
      <c r="AS116" s="853"/>
      <c r="AT116" s="854"/>
      <c r="AU116" s="854"/>
      <c r="AV116" s="855"/>
      <c r="AW116" s="857"/>
      <c r="AX116" s="858"/>
      <c r="AY116" s="858"/>
      <c r="AZ116" s="859"/>
      <c r="BA116" s="134"/>
      <c r="BB116" s="134"/>
      <c r="BC116" s="134"/>
      <c r="BD116" s="134"/>
      <c r="BE116" s="134"/>
      <c r="BF116" s="134"/>
      <c r="BG116" s="140"/>
      <c r="BH116" s="140"/>
    </row>
    <row r="117" spans="1:60" s="142" customFormat="1" ht="18" customHeight="1" hidden="1">
      <c r="A117" s="140"/>
      <c r="B117" s="816"/>
      <c r="C117" s="816"/>
      <c r="D117" s="816"/>
      <c r="E117" s="816"/>
      <c r="F117" s="816"/>
      <c r="G117" s="816"/>
      <c r="H117" s="816"/>
      <c r="I117" s="816"/>
      <c r="J117" s="816"/>
      <c r="K117" s="816"/>
      <c r="L117" s="816"/>
      <c r="M117" s="816"/>
      <c r="N117" s="824"/>
      <c r="O117" s="825" t="s">
        <v>314</v>
      </c>
      <c r="P117" s="826"/>
      <c r="Q117" s="827"/>
      <c r="R117" s="828"/>
      <c r="S117" s="828"/>
      <c r="T117" s="829"/>
      <c r="U117" s="827"/>
      <c r="V117" s="828"/>
      <c r="W117" s="828"/>
      <c r="X117" s="829"/>
      <c r="Y117" s="827"/>
      <c r="Z117" s="828"/>
      <c r="AA117" s="828"/>
      <c r="AB117" s="829"/>
      <c r="AC117" s="827"/>
      <c r="AD117" s="828"/>
      <c r="AE117" s="828"/>
      <c r="AF117" s="829"/>
      <c r="AG117" s="827"/>
      <c r="AH117" s="828"/>
      <c r="AI117" s="828"/>
      <c r="AJ117" s="829"/>
      <c r="AK117" s="827"/>
      <c r="AL117" s="828"/>
      <c r="AM117" s="828"/>
      <c r="AN117" s="829"/>
      <c r="AO117" s="827"/>
      <c r="AP117" s="828"/>
      <c r="AQ117" s="828"/>
      <c r="AR117" s="829"/>
      <c r="AS117" s="827"/>
      <c r="AT117" s="828"/>
      <c r="AU117" s="828"/>
      <c r="AV117" s="829"/>
      <c r="AW117" s="862"/>
      <c r="AX117" s="863"/>
      <c r="AY117" s="863"/>
      <c r="AZ117" s="864"/>
      <c r="BA117" s="134"/>
      <c r="BB117" s="134"/>
      <c r="BC117" s="134"/>
      <c r="BD117" s="134"/>
      <c r="BE117" s="134"/>
      <c r="BF117" s="134"/>
      <c r="BG117" s="140"/>
      <c r="BH117" s="140"/>
    </row>
    <row r="118" spans="1:60" s="142" customFormat="1" ht="18" customHeight="1" hidden="1">
      <c r="A118" s="140"/>
      <c r="B118" s="816"/>
      <c r="C118" s="816"/>
      <c r="D118" s="816"/>
      <c r="E118" s="816"/>
      <c r="F118" s="816"/>
      <c r="G118" s="816"/>
      <c r="H118" s="816"/>
      <c r="I118" s="816"/>
      <c r="J118" s="816"/>
      <c r="K118" s="816"/>
      <c r="L118" s="816"/>
      <c r="M118" s="816"/>
      <c r="N118" s="824"/>
      <c r="O118" s="825" t="s">
        <v>316</v>
      </c>
      <c r="P118" s="826"/>
      <c r="Q118" s="827"/>
      <c r="R118" s="828"/>
      <c r="S118" s="828"/>
      <c r="T118" s="829"/>
      <c r="U118" s="827"/>
      <c r="V118" s="828"/>
      <c r="W118" s="828"/>
      <c r="X118" s="829"/>
      <c r="Y118" s="827"/>
      <c r="Z118" s="828"/>
      <c r="AA118" s="828"/>
      <c r="AB118" s="829"/>
      <c r="AC118" s="827"/>
      <c r="AD118" s="828"/>
      <c r="AE118" s="828"/>
      <c r="AF118" s="829"/>
      <c r="AG118" s="827"/>
      <c r="AH118" s="828"/>
      <c r="AI118" s="828"/>
      <c r="AJ118" s="829"/>
      <c r="AK118" s="827"/>
      <c r="AL118" s="828"/>
      <c r="AM118" s="828"/>
      <c r="AN118" s="829"/>
      <c r="AO118" s="827"/>
      <c r="AP118" s="828"/>
      <c r="AQ118" s="828"/>
      <c r="AR118" s="829"/>
      <c r="AS118" s="827"/>
      <c r="AT118" s="828"/>
      <c r="AU118" s="828"/>
      <c r="AV118" s="829"/>
      <c r="AW118" s="862"/>
      <c r="AX118" s="863"/>
      <c r="AY118" s="863"/>
      <c r="AZ118" s="864"/>
      <c r="BA118" s="134"/>
      <c r="BB118" s="134"/>
      <c r="BC118" s="134"/>
      <c r="BD118" s="134"/>
      <c r="BE118" s="134"/>
      <c r="BF118" s="134"/>
      <c r="BG118" s="140"/>
      <c r="BH118" s="140"/>
    </row>
    <row r="119" spans="1:52" ht="18" customHeight="1" thickBot="1">
      <c r="A119" s="140"/>
      <c r="B119" s="847" t="s">
        <v>320</v>
      </c>
      <c r="C119" s="848"/>
      <c r="D119" s="848"/>
      <c r="E119" s="848"/>
      <c r="F119" s="848"/>
      <c r="G119" s="848"/>
      <c r="H119" s="848"/>
      <c r="I119" s="848"/>
      <c r="J119" s="848"/>
      <c r="K119" s="848"/>
      <c r="L119" s="848"/>
      <c r="M119" s="848"/>
      <c r="N119" s="848"/>
      <c r="O119" s="849">
        <v>9000</v>
      </c>
      <c r="P119" s="850"/>
      <c r="Q119" s="844" t="s">
        <v>33</v>
      </c>
      <c r="R119" s="844"/>
      <c r="S119" s="844"/>
      <c r="T119" s="844"/>
      <c r="U119" s="844" t="s">
        <v>33</v>
      </c>
      <c r="V119" s="844"/>
      <c r="W119" s="844"/>
      <c r="X119" s="844"/>
      <c r="Y119" s="844" t="s">
        <v>33</v>
      </c>
      <c r="Z119" s="844"/>
      <c r="AA119" s="844"/>
      <c r="AB119" s="844"/>
      <c r="AC119" s="844" t="s">
        <v>33</v>
      </c>
      <c r="AD119" s="844"/>
      <c r="AE119" s="844"/>
      <c r="AF119" s="844"/>
      <c r="AG119" s="844" t="s">
        <v>33</v>
      </c>
      <c r="AH119" s="844"/>
      <c r="AI119" s="844"/>
      <c r="AJ119" s="844"/>
      <c r="AK119" s="844" t="s">
        <v>33</v>
      </c>
      <c r="AL119" s="844"/>
      <c r="AM119" s="844"/>
      <c r="AN119" s="844"/>
      <c r="AO119" s="865"/>
      <c r="AP119" s="865"/>
      <c r="AQ119" s="865"/>
      <c r="AR119" s="865"/>
      <c r="AS119" s="865"/>
      <c r="AT119" s="865"/>
      <c r="AU119" s="865"/>
      <c r="AV119" s="865"/>
      <c r="AW119" s="865"/>
      <c r="AX119" s="865"/>
      <c r="AY119" s="865"/>
      <c r="AZ119" s="866"/>
    </row>
    <row r="120" spans="2:52" s="131" customFormat="1" ht="19.5" customHeight="1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9"/>
      <c r="T120" s="219"/>
      <c r="U120" s="220"/>
      <c r="V120" s="220"/>
      <c r="W120" s="220"/>
      <c r="X120" s="220"/>
      <c r="Y120" s="220"/>
      <c r="Z120" s="220"/>
      <c r="AA120" s="220"/>
      <c r="AB120" s="220"/>
      <c r="AC120" s="221"/>
      <c r="AD120" s="221"/>
      <c r="AE120" s="221"/>
      <c r="AF120" s="221"/>
      <c r="AG120" s="221"/>
      <c r="AH120" s="221"/>
      <c r="AI120" s="221"/>
      <c r="AJ120" s="221"/>
      <c r="AK120" s="222"/>
      <c r="AL120" s="222"/>
      <c r="AM120" s="222"/>
      <c r="AN120" s="222"/>
      <c r="AO120" s="222"/>
      <c r="AP120" s="222"/>
      <c r="AQ120" s="222"/>
      <c r="AR120" s="222"/>
      <c r="AS120" s="222"/>
      <c r="AT120" s="222"/>
      <c r="AU120" s="222"/>
      <c r="AV120" s="222"/>
      <c r="AW120" s="222"/>
      <c r="AX120" s="222"/>
      <c r="AY120" s="222"/>
      <c r="AZ120" s="222"/>
    </row>
    <row r="121" spans="1:53" s="131" customFormat="1" ht="19.5" customHeight="1">
      <c r="A121" s="135"/>
      <c r="B121" s="223"/>
      <c r="C121" s="223"/>
      <c r="D121" s="223"/>
      <c r="E121" s="223"/>
      <c r="F121" s="223"/>
      <c r="G121" s="223"/>
      <c r="H121" s="223"/>
      <c r="I121" s="223"/>
      <c r="J121" s="222"/>
      <c r="K121" s="222"/>
      <c r="L121" s="222"/>
      <c r="M121" s="222"/>
      <c r="N121" s="222"/>
      <c r="O121" s="222"/>
      <c r="P121" s="222"/>
      <c r="Q121" s="222"/>
      <c r="R121" s="224"/>
      <c r="S121" s="224"/>
      <c r="T121" s="224"/>
      <c r="U121" s="224"/>
      <c r="V121" s="224"/>
      <c r="W121" s="221"/>
      <c r="X121" s="221"/>
      <c r="Y121" s="221"/>
      <c r="Z121" s="221"/>
      <c r="AA121" s="221"/>
      <c r="AB121" s="221"/>
      <c r="AC121" s="221"/>
      <c r="AD121" s="221"/>
      <c r="AE121" s="221"/>
      <c r="AF121" s="221"/>
      <c r="AG121" s="221"/>
      <c r="AH121" s="221"/>
      <c r="AI121" s="221"/>
      <c r="AJ121" s="221"/>
      <c r="AK121" s="221"/>
      <c r="AL121" s="221"/>
      <c r="AM121" s="221"/>
      <c r="AN121" s="221"/>
      <c r="AO121" s="221"/>
      <c r="AP121" s="221"/>
      <c r="AQ121" s="221"/>
      <c r="AR121" s="221"/>
      <c r="AS121" s="221"/>
      <c r="AT121" s="221"/>
      <c r="AU121" s="221"/>
      <c r="AV121" s="221"/>
      <c r="AW121" s="221"/>
      <c r="AX121" s="221"/>
      <c r="AY121" s="221"/>
      <c r="AZ121" s="221"/>
      <c r="BA121" s="148"/>
    </row>
    <row r="122" spans="1:52" s="154" customFormat="1" ht="18" customHeight="1">
      <c r="A122" s="135"/>
      <c r="B122" s="225"/>
      <c r="C122" s="892" t="s">
        <v>344</v>
      </c>
      <c r="D122" s="892"/>
      <c r="E122" s="892"/>
      <c r="F122" s="892"/>
      <c r="G122" s="892"/>
      <c r="H122" s="892"/>
      <c r="I122" s="226"/>
      <c r="J122" s="893" t="s">
        <v>678</v>
      </c>
      <c r="K122" s="894"/>
      <c r="L122" s="894"/>
      <c r="M122" s="894"/>
      <c r="N122" s="894"/>
      <c r="O122" s="894"/>
      <c r="P122" s="894"/>
      <c r="Q122" s="894"/>
      <c r="R122" s="894"/>
      <c r="S122" s="894"/>
      <c r="T122" s="894"/>
      <c r="U122" s="894"/>
      <c r="V122" s="894"/>
      <c r="W122" s="894"/>
      <c r="X122" s="894"/>
      <c r="Y122" s="894"/>
      <c r="Z122" s="226"/>
      <c r="AA122" s="226"/>
      <c r="AB122" s="893"/>
      <c r="AC122" s="894"/>
      <c r="AD122" s="894"/>
      <c r="AE122" s="894"/>
      <c r="AF122" s="894"/>
      <c r="AG122" s="894"/>
      <c r="AH122" s="894"/>
      <c r="AI122" s="227"/>
      <c r="AJ122" s="227"/>
      <c r="AK122" s="894" t="s">
        <v>674</v>
      </c>
      <c r="AL122" s="894"/>
      <c r="AM122" s="894"/>
      <c r="AN122" s="894"/>
      <c r="AO122" s="894"/>
      <c r="AP122" s="894"/>
      <c r="AQ122" s="894"/>
      <c r="AR122" s="894"/>
      <c r="AS122" s="894"/>
      <c r="AT122" s="894"/>
      <c r="AU122" s="894"/>
      <c r="AV122" s="894"/>
      <c r="AW122" s="894"/>
      <c r="AX122" s="894"/>
      <c r="AY122" s="894"/>
      <c r="AZ122" s="894"/>
    </row>
    <row r="123" spans="1:52" s="154" customFormat="1" ht="18" customHeight="1">
      <c r="A123" s="135"/>
      <c r="B123" s="225"/>
      <c r="C123" s="892" t="s">
        <v>345</v>
      </c>
      <c r="D123" s="892"/>
      <c r="E123" s="892"/>
      <c r="F123" s="892"/>
      <c r="G123" s="892"/>
      <c r="H123" s="892"/>
      <c r="I123" s="226"/>
      <c r="J123" s="899" t="s">
        <v>346</v>
      </c>
      <c r="K123" s="899"/>
      <c r="L123" s="899"/>
      <c r="M123" s="899"/>
      <c r="N123" s="899"/>
      <c r="O123" s="899"/>
      <c r="P123" s="899"/>
      <c r="Q123" s="899"/>
      <c r="R123" s="899"/>
      <c r="S123" s="899"/>
      <c r="T123" s="899"/>
      <c r="U123" s="899"/>
      <c r="V123" s="899"/>
      <c r="W123" s="899"/>
      <c r="X123" s="899"/>
      <c r="Y123" s="899"/>
      <c r="Z123" s="228"/>
      <c r="AA123" s="228"/>
      <c r="AB123" s="899" t="s">
        <v>4</v>
      </c>
      <c r="AC123" s="899"/>
      <c r="AD123" s="899"/>
      <c r="AE123" s="899"/>
      <c r="AF123" s="899"/>
      <c r="AG123" s="899"/>
      <c r="AH123" s="899"/>
      <c r="AI123" s="229"/>
      <c r="AJ123" s="229"/>
      <c r="AK123" s="899" t="s">
        <v>5</v>
      </c>
      <c r="AL123" s="899"/>
      <c r="AM123" s="899"/>
      <c r="AN123" s="899"/>
      <c r="AO123" s="899"/>
      <c r="AP123" s="899"/>
      <c r="AQ123" s="899"/>
      <c r="AR123" s="899"/>
      <c r="AS123" s="899"/>
      <c r="AT123" s="899"/>
      <c r="AU123" s="899"/>
      <c r="AV123" s="899"/>
      <c r="AW123" s="899"/>
      <c r="AX123" s="899"/>
      <c r="AY123" s="899"/>
      <c r="AZ123" s="899"/>
    </row>
    <row r="124" spans="1:52" s="154" customFormat="1" ht="18" customHeight="1">
      <c r="A124" s="131"/>
      <c r="B124" s="225"/>
      <c r="C124" s="226"/>
      <c r="D124" s="226"/>
      <c r="E124" s="226"/>
      <c r="F124" s="226"/>
      <c r="G124" s="226"/>
      <c r="H124" s="226"/>
      <c r="I124" s="226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9"/>
      <c r="AJ124" s="228"/>
      <c r="AK124" s="228"/>
      <c r="AL124" s="228"/>
      <c r="AM124" s="228"/>
      <c r="AN124" s="228"/>
      <c r="AO124" s="228"/>
      <c r="AP124" s="228"/>
      <c r="AQ124" s="228"/>
      <c r="AR124" s="228"/>
      <c r="AS124" s="228"/>
      <c r="AT124" s="228"/>
      <c r="AU124" s="228"/>
      <c r="AV124" s="228"/>
      <c r="AW124" s="228"/>
      <c r="AX124" s="228"/>
      <c r="AY124" s="228"/>
      <c r="AZ124" s="228"/>
    </row>
    <row r="125" spans="2:52" s="154" customFormat="1" ht="18" customHeight="1">
      <c r="B125" s="225"/>
      <c r="C125" s="892" t="s">
        <v>6</v>
      </c>
      <c r="D125" s="892"/>
      <c r="E125" s="892"/>
      <c r="F125" s="892"/>
      <c r="G125" s="892"/>
      <c r="H125" s="892"/>
      <c r="I125" s="226"/>
      <c r="J125" s="895" t="s">
        <v>679</v>
      </c>
      <c r="K125" s="896"/>
      <c r="L125" s="896"/>
      <c r="M125" s="896"/>
      <c r="N125" s="896"/>
      <c r="O125" s="896"/>
      <c r="P125" s="896"/>
      <c r="Q125" s="896"/>
      <c r="R125" s="896"/>
      <c r="S125" s="896"/>
      <c r="T125" s="896"/>
      <c r="U125" s="896"/>
      <c r="V125" s="896"/>
      <c r="W125" s="896"/>
      <c r="X125" s="896"/>
      <c r="Y125" s="896"/>
      <c r="Z125" s="228"/>
      <c r="AA125" s="228"/>
      <c r="AB125" s="895" t="s">
        <v>675</v>
      </c>
      <c r="AC125" s="896"/>
      <c r="AD125" s="896"/>
      <c r="AE125" s="896"/>
      <c r="AF125" s="896"/>
      <c r="AG125" s="896"/>
      <c r="AH125" s="896"/>
      <c r="AI125" s="896"/>
      <c r="AJ125" s="896"/>
      <c r="AK125" s="896"/>
      <c r="AL125" s="896"/>
      <c r="AM125" s="896"/>
      <c r="AN125" s="896"/>
      <c r="AO125" s="229"/>
      <c r="AP125" s="229"/>
      <c r="AQ125" s="897" t="s">
        <v>680</v>
      </c>
      <c r="AR125" s="898"/>
      <c r="AS125" s="898"/>
      <c r="AT125" s="898"/>
      <c r="AU125" s="898"/>
      <c r="AV125" s="898"/>
      <c r="AW125" s="898"/>
      <c r="AX125" s="898"/>
      <c r="AY125" s="898"/>
      <c r="AZ125" s="898"/>
    </row>
    <row r="126" spans="2:52" s="154" customFormat="1" ht="18" customHeight="1">
      <c r="B126" s="225"/>
      <c r="C126" s="904"/>
      <c r="D126" s="904"/>
      <c r="E126" s="904"/>
      <c r="F126" s="904"/>
      <c r="G126" s="904"/>
      <c r="H126" s="904"/>
      <c r="I126" s="226"/>
      <c r="J126" s="899" t="s">
        <v>346</v>
      </c>
      <c r="K126" s="899"/>
      <c r="L126" s="899"/>
      <c r="M126" s="899"/>
      <c r="N126" s="899"/>
      <c r="O126" s="899"/>
      <c r="P126" s="899"/>
      <c r="Q126" s="899"/>
      <c r="R126" s="899"/>
      <c r="S126" s="899"/>
      <c r="T126" s="899"/>
      <c r="U126" s="899"/>
      <c r="V126" s="899"/>
      <c r="W126" s="899"/>
      <c r="X126" s="899"/>
      <c r="Y126" s="899"/>
      <c r="Z126" s="228"/>
      <c r="AA126" s="228"/>
      <c r="AB126" s="899" t="s">
        <v>347</v>
      </c>
      <c r="AC126" s="899"/>
      <c r="AD126" s="899"/>
      <c r="AE126" s="899"/>
      <c r="AF126" s="899"/>
      <c r="AG126" s="899"/>
      <c r="AH126" s="899"/>
      <c r="AI126" s="899"/>
      <c r="AJ126" s="899"/>
      <c r="AK126" s="899"/>
      <c r="AL126" s="899"/>
      <c r="AM126" s="899"/>
      <c r="AN126" s="899"/>
      <c r="AO126" s="229"/>
      <c r="AP126" s="229"/>
      <c r="AQ126" s="899" t="s">
        <v>348</v>
      </c>
      <c r="AR126" s="899"/>
      <c r="AS126" s="899"/>
      <c r="AT126" s="899"/>
      <c r="AU126" s="899"/>
      <c r="AV126" s="899"/>
      <c r="AW126" s="899"/>
      <c r="AX126" s="899"/>
      <c r="AY126" s="899"/>
      <c r="AZ126" s="899"/>
    </row>
    <row r="127" spans="2:52" s="154" customFormat="1" ht="18" customHeight="1">
      <c r="B127" s="225"/>
      <c r="C127" s="226"/>
      <c r="D127" s="226"/>
      <c r="E127" s="226"/>
      <c r="F127" s="226"/>
      <c r="G127" s="226"/>
      <c r="H127" s="226"/>
      <c r="I127" s="226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26"/>
      <c r="AA127" s="226"/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230"/>
      <c r="AM127" s="230"/>
      <c r="AN127" s="230"/>
      <c r="AO127" s="227"/>
      <c r="AP127" s="227"/>
      <c r="AQ127" s="230"/>
      <c r="AR127" s="230"/>
      <c r="AS127" s="230"/>
      <c r="AT127" s="230"/>
      <c r="AU127" s="230"/>
      <c r="AV127" s="230"/>
      <c r="AW127" s="230"/>
      <c r="AX127" s="230"/>
      <c r="AY127" s="230"/>
      <c r="AZ127" s="230"/>
    </row>
    <row r="128" spans="2:53" s="154" customFormat="1" ht="18" customHeight="1">
      <c r="B128" s="227"/>
      <c r="C128" s="231" t="s">
        <v>51</v>
      </c>
      <c r="D128" s="900" t="s">
        <v>662</v>
      </c>
      <c r="E128" s="901"/>
      <c r="F128" s="226" t="s">
        <v>51</v>
      </c>
      <c r="G128" s="232"/>
      <c r="H128" s="900" t="s">
        <v>663</v>
      </c>
      <c r="I128" s="901"/>
      <c r="J128" s="901"/>
      <c r="K128" s="901"/>
      <c r="L128" s="901"/>
      <c r="M128" s="901"/>
      <c r="N128" s="233"/>
      <c r="O128" s="234"/>
      <c r="P128" s="235">
        <v>20</v>
      </c>
      <c r="Q128" s="902">
        <v>20</v>
      </c>
      <c r="R128" s="902"/>
      <c r="S128" s="226" t="s">
        <v>27</v>
      </c>
      <c r="T128" s="233"/>
      <c r="U128" s="233"/>
      <c r="V128" s="233"/>
      <c r="W128" s="233"/>
      <c r="X128" s="227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7"/>
      <c r="AW128" s="227"/>
      <c r="AX128" s="227"/>
      <c r="AY128" s="227"/>
      <c r="AZ128" s="227"/>
      <c r="BA128" s="135"/>
    </row>
    <row r="129" spans="1:52" s="135" customFormat="1" ht="18" customHeight="1">
      <c r="A129" s="154"/>
      <c r="B129" s="227"/>
      <c r="C129" s="227"/>
      <c r="D129" s="903"/>
      <c r="E129" s="903"/>
      <c r="F129" s="227"/>
      <c r="G129" s="227"/>
      <c r="H129" s="903"/>
      <c r="I129" s="903"/>
      <c r="J129" s="903"/>
      <c r="K129" s="903"/>
      <c r="L129" s="903"/>
      <c r="M129" s="903"/>
      <c r="N129" s="227"/>
      <c r="O129" s="227"/>
      <c r="P129" s="227"/>
      <c r="Q129" s="903"/>
      <c r="R129" s="903"/>
      <c r="S129" s="227"/>
      <c r="T129" s="227"/>
      <c r="U129" s="227"/>
      <c r="V129" s="227"/>
      <c r="W129" s="227"/>
      <c r="X129" s="227"/>
      <c r="Y129" s="227"/>
      <c r="Z129" s="227"/>
      <c r="AA129" s="227"/>
      <c r="AB129" s="227"/>
      <c r="AC129" s="227"/>
      <c r="AD129" s="227"/>
      <c r="AE129" s="227"/>
      <c r="AF129" s="227"/>
      <c r="AG129" s="227"/>
      <c r="AH129" s="227"/>
      <c r="AI129" s="227"/>
      <c r="AJ129" s="227"/>
      <c r="AK129" s="227"/>
      <c r="AL129" s="227"/>
      <c r="AM129" s="227"/>
      <c r="AN129" s="227"/>
      <c r="AO129" s="227"/>
      <c r="AP129" s="227"/>
      <c r="AQ129" s="227"/>
      <c r="AR129" s="227"/>
      <c r="AS129" s="227"/>
      <c r="AT129" s="227"/>
      <c r="AU129" s="227"/>
      <c r="AV129" s="227"/>
      <c r="AW129" s="227"/>
      <c r="AX129" s="227"/>
      <c r="AY129" s="227"/>
      <c r="AZ129" s="227"/>
    </row>
    <row r="130" spans="2:52" ht="13.5"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7"/>
      <c r="U130" s="217"/>
      <c r="V130" s="217"/>
      <c r="W130" s="217"/>
      <c r="X130" s="217"/>
      <c r="Y130" s="217"/>
      <c r="Z130" s="217"/>
      <c r="AA130" s="217"/>
      <c r="AB130" s="217"/>
      <c r="AC130" s="217"/>
      <c r="AD130" s="217"/>
      <c r="AE130" s="217"/>
      <c r="AF130" s="217"/>
      <c r="AG130" s="217"/>
      <c r="AH130" s="217"/>
      <c r="AI130" s="217"/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  <c r="AW130" s="217"/>
      <c r="AX130" s="217"/>
      <c r="AY130" s="217"/>
      <c r="AZ130" s="217"/>
    </row>
    <row r="131" spans="2:52" ht="13.5"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  <c r="AW131" s="217"/>
      <c r="AX131" s="217"/>
      <c r="AY131" s="217"/>
      <c r="AZ131" s="217"/>
    </row>
  </sheetData>
  <sheetProtection/>
  <mergeCells count="754">
    <mergeCell ref="D129:E129"/>
    <mergeCell ref="H129:M129"/>
    <mergeCell ref="Q129:R129"/>
    <mergeCell ref="C126:H126"/>
    <mergeCell ref="J126:Y126"/>
    <mergeCell ref="AB126:AN126"/>
    <mergeCell ref="AQ126:AZ126"/>
    <mergeCell ref="D128:E128"/>
    <mergeCell ref="H128:M128"/>
    <mergeCell ref="Q128:R128"/>
    <mergeCell ref="C123:H123"/>
    <mergeCell ref="J123:Y123"/>
    <mergeCell ref="AB123:AH123"/>
    <mergeCell ref="AK123:AZ123"/>
    <mergeCell ref="C125:H125"/>
    <mergeCell ref="J125:Y125"/>
    <mergeCell ref="AB125:AN125"/>
    <mergeCell ref="AQ125:AZ125"/>
    <mergeCell ref="AG119:AJ119"/>
    <mergeCell ref="AK119:AN119"/>
    <mergeCell ref="AO119:AR119"/>
    <mergeCell ref="AS119:AV119"/>
    <mergeCell ref="AW119:AZ119"/>
    <mergeCell ref="C122:H122"/>
    <mergeCell ref="J122:Y122"/>
    <mergeCell ref="AB122:AH122"/>
    <mergeCell ref="AK122:AZ122"/>
    <mergeCell ref="B119:N119"/>
    <mergeCell ref="O119:P119"/>
    <mergeCell ref="Q119:T119"/>
    <mergeCell ref="U119:X119"/>
    <mergeCell ref="Y119:AB119"/>
    <mergeCell ref="AC119:AF119"/>
    <mergeCell ref="AC118:AF118"/>
    <mergeCell ref="AG118:AJ118"/>
    <mergeCell ref="AK118:AN118"/>
    <mergeCell ref="AO118:AR118"/>
    <mergeCell ref="AS118:AV118"/>
    <mergeCell ref="AW118:AZ118"/>
    <mergeCell ref="AG117:AJ117"/>
    <mergeCell ref="AK117:AN117"/>
    <mergeCell ref="AO117:AR117"/>
    <mergeCell ref="AS117:AV117"/>
    <mergeCell ref="AW117:AZ117"/>
    <mergeCell ref="B118:N118"/>
    <mergeCell ref="O118:P118"/>
    <mergeCell ref="Q118:T118"/>
    <mergeCell ref="U118:X118"/>
    <mergeCell ref="Y118:AB118"/>
    <mergeCell ref="B117:N117"/>
    <mergeCell ref="O117:P117"/>
    <mergeCell ref="Q117:T117"/>
    <mergeCell ref="U117:X117"/>
    <mergeCell ref="Y117:AB117"/>
    <mergeCell ref="AC117:AF117"/>
    <mergeCell ref="AC116:AF116"/>
    <mergeCell ref="AG116:AJ116"/>
    <mergeCell ref="AK116:AN116"/>
    <mergeCell ref="AO116:AR116"/>
    <mergeCell ref="AS116:AV116"/>
    <mergeCell ref="AW116:AZ116"/>
    <mergeCell ref="AG115:AJ115"/>
    <mergeCell ref="AK115:AN115"/>
    <mergeCell ref="AO115:AR115"/>
    <mergeCell ref="AS115:AV115"/>
    <mergeCell ref="AW115:AZ115"/>
    <mergeCell ref="B116:N116"/>
    <mergeCell ref="O116:P116"/>
    <mergeCell ref="Q116:T116"/>
    <mergeCell ref="U116:X116"/>
    <mergeCell ref="Y116:AB116"/>
    <mergeCell ref="AK114:AN114"/>
    <mergeCell ref="AO114:AR114"/>
    <mergeCell ref="AS114:AV114"/>
    <mergeCell ref="AW114:AZ114"/>
    <mergeCell ref="B115:N115"/>
    <mergeCell ref="O115:P115"/>
    <mergeCell ref="Q115:T115"/>
    <mergeCell ref="U115:X115"/>
    <mergeCell ref="Y115:AB115"/>
    <mergeCell ref="AC115:AF115"/>
    <mergeCell ref="B113:N114"/>
    <mergeCell ref="O113:P114"/>
    <mergeCell ref="Q113:AB113"/>
    <mergeCell ref="AC113:AN113"/>
    <mergeCell ref="AO113:AZ113"/>
    <mergeCell ref="Q114:T114"/>
    <mergeCell ref="U114:X114"/>
    <mergeCell ref="Y114:AB114"/>
    <mergeCell ref="AC114:AF114"/>
    <mergeCell ref="AG114:AJ114"/>
    <mergeCell ref="AS109:AV109"/>
    <mergeCell ref="AW109:AZ109"/>
    <mergeCell ref="B111:AZ111"/>
    <mergeCell ref="B109:N109"/>
    <mergeCell ref="O109:P109"/>
    <mergeCell ref="Q109:T109"/>
    <mergeCell ref="U109:X109"/>
    <mergeCell ref="Y109:AB109"/>
    <mergeCell ref="AC109:AF109"/>
    <mergeCell ref="AC108:AF108"/>
    <mergeCell ref="AG108:AJ108"/>
    <mergeCell ref="AK108:AN108"/>
    <mergeCell ref="AO108:AR108"/>
    <mergeCell ref="AG109:AJ109"/>
    <mergeCell ref="AK109:AN109"/>
    <mergeCell ref="AO109:AR109"/>
    <mergeCell ref="AS108:AV108"/>
    <mergeCell ref="AW108:AZ108"/>
    <mergeCell ref="AG107:AJ107"/>
    <mergeCell ref="AK107:AN107"/>
    <mergeCell ref="AO107:AR107"/>
    <mergeCell ref="AS107:AV107"/>
    <mergeCell ref="AW107:AZ107"/>
    <mergeCell ref="B108:N108"/>
    <mergeCell ref="O108:P108"/>
    <mergeCell ref="Q108:T108"/>
    <mergeCell ref="U108:X108"/>
    <mergeCell ref="Y108:AB108"/>
    <mergeCell ref="B107:N107"/>
    <mergeCell ref="O107:P107"/>
    <mergeCell ref="Q107:T107"/>
    <mergeCell ref="U107:X107"/>
    <mergeCell ref="Y107:AB107"/>
    <mergeCell ref="AC107:AF107"/>
    <mergeCell ref="AC106:AF106"/>
    <mergeCell ref="AG106:AJ106"/>
    <mergeCell ref="AK106:AN106"/>
    <mergeCell ref="AO106:AR106"/>
    <mergeCell ref="AS106:AV106"/>
    <mergeCell ref="AC103:AN103"/>
    <mergeCell ref="AW106:AZ106"/>
    <mergeCell ref="AG105:AJ105"/>
    <mergeCell ref="AK105:AN105"/>
    <mergeCell ref="AO105:AR105"/>
    <mergeCell ref="AS105:AV105"/>
    <mergeCell ref="AW105:AZ105"/>
    <mergeCell ref="AO104:AR104"/>
    <mergeCell ref="AS104:AV104"/>
    <mergeCell ref="AW104:AZ104"/>
    <mergeCell ref="B103:N104"/>
    <mergeCell ref="B106:N106"/>
    <mergeCell ref="O106:P106"/>
    <mergeCell ref="Q106:T106"/>
    <mergeCell ref="U106:X106"/>
    <mergeCell ref="Y106:AB106"/>
    <mergeCell ref="O103:P104"/>
    <mergeCell ref="Q103:AB103"/>
    <mergeCell ref="B105:N105"/>
    <mergeCell ref="O105:P105"/>
    <mergeCell ref="Q105:T105"/>
    <mergeCell ref="U105:X105"/>
    <mergeCell ref="Y105:AB105"/>
    <mergeCell ref="AC105:AF105"/>
    <mergeCell ref="AO103:AZ103"/>
    <mergeCell ref="Q104:T104"/>
    <mergeCell ref="U104:X104"/>
    <mergeCell ref="Y104:AB104"/>
    <mergeCell ref="AC104:AF104"/>
    <mergeCell ref="AG104:AJ104"/>
    <mergeCell ref="AK104:AN104"/>
    <mergeCell ref="AS99:AV99"/>
    <mergeCell ref="AW99:AZ99"/>
    <mergeCell ref="B101:AZ101"/>
    <mergeCell ref="B99:N99"/>
    <mergeCell ref="O99:P99"/>
    <mergeCell ref="Q99:T99"/>
    <mergeCell ref="U99:X99"/>
    <mergeCell ref="Y99:AB99"/>
    <mergeCell ref="AC99:AF99"/>
    <mergeCell ref="AC98:AF98"/>
    <mergeCell ref="AG98:AJ98"/>
    <mergeCell ref="AK98:AN98"/>
    <mergeCell ref="AO98:AR98"/>
    <mergeCell ref="AG99:AJ99"/>
    <mergeCell ref="AK99:AN99"/>
    <mergeCell ref="AO99:AR99"/>
    <mergeCell ref="AS98:AV98"/>
    <mergeCell ref="AW98:AZ98"/>
    <mergeCell ref="AG97:AJ97"/>
    <mergeCell ref="AK97:AN97"/>
    <mergeCell ref="AO97:AR97"/>
    <mergeCell ref="AS97:AV97"/>
    <mergeCell ref="AW97:AZ97"/>
    <mergeCell ref="B98:N98"/>
    <mergeCell ref="O98:P98"/>
    <mergeCell ref="Q98:T98"/>
    <mergeCell ref="U98:X98"/>
    <mergeCell ref="Y98:AB98"/>
    <mergeCell ref="B97:N97"/>
    <mergeCell ref="O97:P97"/>
    <mergeCell ref="Q97:T97"/>
    <mergeCell ref="U97:X97"/>
    <mergeCell ref="Y97:AB97"/>
    <mergeCell ref="AC97:AF97"/>
    <mergeCell ref="AC96:AF96"/>
    <mergeCell ref="AG96:AJ96"/>
    <mergeCell ref="AK96:AN96"/>
    <mergeCell ref="AO96:AR96"/>
    <mergeCell ref="AS96:AV96"/>
    <mergeCell ref="AC93:AN93"/>
    <mergeCell ref="AW96:AZ96"/>
    <mergeCell ref="AG95:AJ95"/>
    <mergeCell ref="AK95:AN95"/>
    <mergeCell ref="AO95:AR95"/>
    <mergeCell ref="AS95:AV95"/>
    <mergeCell ref="AW95:AZ95"/>
    <mergeCell ref="AO94:AR94"/>
    <mergeCell ref="AS94:AV94"/>
    <mergeCell ref="AW94:AZ94"/>
    <mergeCell ref="B93:N94"/>
    <mergeCell ref="B96:N96"/>
    <mergeCell ref="O96:P96"/>
    <mergeCell ref="Q96:T96"/>
    <mergeCell ref="U96:X96"/>
    <mergeCell ref="Y96:AB96"/>
    <mergeCell ref="O93:P94"/>
    <mergeCell ref="Q93:AB93"/>
    <mergeCell ref="B95:N95"/>
    <mergeCell ref="O95:P95"/>
    <mergeCell ref="Q95:T95"/>
    <mergeCell ref="U95:X95"/>
    <mergeCell ref="Y95:AB95"/>
    <mergeCell ref="AC95:AF95"/>
    <mergeCell ref="AO93:AZ93"/>
    <mergeCell ref="Q94:T94"/>
    <mergeCell ref="U94:X94"/>
    <mergeCell ref="Y94:AB94"/>
    <mergeCell ref="AC94:AF94"/>
    <mergeCell ref="AG94:AJ94"/>
    <mergeCell ref="AK94:AN94"/>
    <mergeCell ref="AS89:AV89"/>
    <mergeCell ref="AW89:AZ89"/>
    <mergeCell ref="B91:AZ91"/>
    <mergeCell ref="B89:N89"/>
    <mergeCell ref="O89:P89"/>
    <mergeCell ref="Q89:T89"/>
    <mergeCell ref="U89:X89"/>
    <mergeCell ref="Y89:AB89"/>
    <mergeCell ref="AC89:AF89"/>
    <mergeCell ref="AC88:AF88"/>
    <mergeCell ref="AG88:AJ88"/>
    <mergeCell ref="AK88:AN88"/>
    <mergeCell ref="AO88:AR88"/>
    <mergeCell ref="AG89:AJ89"/>
    <mergeCell ref="AK89:AN89"/>
    <mergeCell ref="AO89:AR89"/>
    <mergeCell ref="AS88:AV88"/>
    <mergeCell ref="AW88:AZ88"/>
    <mergeCell ref="AG87:AJ87"/>
    <mergeCell ref="AK87:AN87"/>
    <mergeCell ref="AO87:AR87"/>
    <mergeCell ref="AS87:AV87"/>
    <mergeCell ref="AW87:AZ87"/>
    <mergeCell ref="B88:N88"/>
    <mergeCell ref="O88:P88"/>
    <mergeCell ref="Q88:T88"/>
    <mergeCell ref="U88:X88"/>
    <mergeCell ref="Y88:AB88"/>
    <mergeCell ref="B87:N87"/>
    <mergeCell ref="O87:P87"/>
    <mergeCell ref="Q87:T87"/>
    <mergeCell ref="U87:X87"/>
    <mergeCell ref="Y87:AB87"/>
    <mergeCell ref="AC87:AF87"/>
    <mergeCell ref="AC86:AF86"/>
    <mergeCell ref="AG86:AJ86"/>
    <mergeCell ref="AK86:AN86"/>
    <mergeCell ref="AO86:AR86"/>
    <mergeCell ref="AS86:AV86"/>
    <mergeCell ref="AC83:AN83"/>
    <mergeCell ref="AW86:AZ86"/>
    <mergeCell ref="AG85:AJ85"/>
    <mergeCell ref="AK85:AN85"/>
    <mergeCell ref="AO85:AR85"/>
    <mergeCell ref="AS85:AV85"/>
    <mergeCell ref="AW85:AZ85"/>
    <mergeCell ref="AO84:AR84"/>
    <mergeCell ref="AS84:AV84"/>
    <mergeCell ref="AW84:AZ84"/>
    <mergeCell ref="B83:N84"/>
    <mergeCell ref="B86:N86"/>
    <mergeCell ref="O86:P86"/>
    <mergeCell ref="Q86:T86"/>
    <mergeCell ref="U86:X86"/>
    <mergeCell ref="Y86:AB86"/>
    <mergeCell ref="O83:P84"/>
    <mergeCell ref="Q83:AB83"/>
    <mergeCell ref="B85:N85"/>
    <mergeCell ref="O85:P85"/>
    <mergeCell ref="Q85:T85"/>
    <mergeCell ref="U85:X85"/>
    <mergeCell ref="Y85:AB85"/>
    <mergeCell ref="AC85:AF85"/>
    <mergeCell ref="AO83:AZ83"/>
    <mergeCell ref="Q84:T84"/>
    <mergeCell ref="U84:X84"/>
    <mergeCell ref="Y84:AB84"/>
    <mergeCell ref="AC84:AF84"/>
    <mergeCell ref="AG84:AJ84"/>
    <mergeCell ref="AK84:AN84"/>
    <mergeCell ref="AS79:AV79"/>
    <mergeCell ref="AW79:AZ79"/>
    <mergeCell ref="B81:AZ81"/>
    <mergeCell ref="B79:N79"/>
    <mergeCell ref="O79:P79"/>
    <mergeCell ref="Q79:T79"/>
    <mergeCell ref="U79:X79"/>
    <mergeCell ref="Y79:AB79"/>
    <mergeCell ref="AC79:AF79"/>
    <mergeCell ref="AC78:AF78"/>
    <mergeCell ref="AG78:AJ78"/>
    <mergeCell ref="AK78:AN78"/>
    <mergeCell ref="AO78:AR78"/>
    <mergeCell ref="AG79:AJ79"/>
    <mergeCell ref="AK79:AN79"/>
    <mergeCell ref="AO79:AR79"/>
    <mergeCell ref="AS78:AV78"/>
    <mergeCell ref="AW78:AZ78"/>
    <mergeCell ref="AG77:AJ77"/>
    <mergeCell ref="AK77:AN77"/>
    <mergeCell ref="AO77:AR77"/>
    <mergeCell ref="AS77:AV77"/>
    <mergeCell ref="AW77:AZ77"/>
    <mergeCell ref="B78:N78"/>
    <mergeCell ref="O78:P78"/>
    <mergeCell ref="Q78:T78"/>
    <mergeCell ref="U78:X78"/>
    <mergeCell ref="Y78:AB78"/>
    <mergeCell ref="B77:N77"/>
    <mergeCell ref="O77:P77"/>
    <mergeCell ref="Q77:T77"/>
    <mergeCell ref="U77:X77"/>
    <mergeCell ref="Y77:AB77"/>
    <mergeCell ref="AC77:AF77"/>
    <mergeCell ref="AC76:AF76"/>
    <mergeCell ref="AG76:AJ76"/>
    <mergeCell ref="AK76:AN76"/>
    <mergeCell ref="AO76:AR76"/>
    <mergeCell ref="AS76:AV76"/>
    <mergeCell ref="AC73:AN73"/>
    <mergeCell ref="AW76:AZ76"/>
    <mergeCell ref="AG75:AJ75"/>
    <mergeCell ref="AK75:AN75"/>
    <mergeCell ref="AO75:AR75"/>
    <mergeCell ref="AS75:AV75"/>
    <mergeCell ref="AW75:AZ75"/>
    <mergeCell ref="AO74:AR74"/>
    <mergeCell ref="AS74:AV74"/>
    <mergeCell ref="AW74:AZ74"/>
    <mergeCell ref="B73:N74"/>
    <mergeCell ref="B76:N76"/>
    <mergeCell ref="O76:P76"/>
    <mergeCell ref="Q76:T76"/>
    <mergeCell ref="U76:X76"/>
    <mergeCell ref="Y76:AB76"/>
    <mergeCell ref="O73:P74"/>
    <mergeCell ref="Q73:AB73"/>
    <mergeCell ref="B75:N75"/>
    <mergeCell ref="O75:P75"/>
    <mergeCell ref="Q75:T75"/>
    <mergeCell ref="U75:X75"/>
    <mergeCell ref="Y75:AB75"/>
    <mergeCell ref="AC75:AF75"/>
    <mergeCell ref="AO73:AZ73"/>
    <mergeCell ref="Q74:T74"/>
    <mergeCell ref="U74:X74"/>
    <mergeCell ref="Y74:AB74"/>
    <mergeCell ref="AC74:AF74"/>
    <mergeCell ref="AG74:AJ74"/>
    <mergeCell ref="AK74:AN74"/>
    <mergeCell ref="AS69:AV69"/>
    <mergeCell ref="AW69:AZ69"/>
    <mergeCell ref="B71:AZ71"/>
    <mergeCell ref="B69:N69"/>
    <mergeCell ref="O69:P69"/>
    <mergeCell ref="Q69:T69"/>
    <mergeCell ref="U69:X69"/>
    <mergeCell ref="Y69:AB69"/>
    <mergeCell ref="AC69:AF69"/>
    <mergeCell ref="AC68:AF68"/>
    <mergeCell ref="AG68:AJ68"/>
    <mergeCell ref="AK68:AN68"/>
    <mergeCell ref="AO68:AR68"/>
    <mergeCell ref="AG69:AJ69"/>
    <mergeCell ref="AK69:AN69"/>
    <mergeCell ref="AO69:AR69"/>
    <mergeCell ref="AS68:AV68"/>
    <mergeCell ref="AW68:AZ68"/>
    <mergeCell ref="AG67:AJ67"/>
    <mergeCell ref="AK67:AN67"/>
    <mergeCell ref="AO67:AR67"/>
    <mergeCell ref="AS67:AV67"/>
    <mergeCell ref="AW67:AZ67"/>
    <mergeCell ref="B68:N68"/>
    <mergeCell ref="O68:P68"/>
    <mergeCell ref="Q68:T68"/>
    <mergeCell ref="U68:X68"/>
    <mergeCell ref="Y68:AB68"/>
    <mergeCell ref="B67:N67"/>
    <mergeCell ref="O67:P67"/>
    <mergeCell ref="Q67:T67"/>
    <mergeCell ref="U67:X67"/>
    <mergeCell ref="Y67:AB67"/>
    <mergeCell ref="AC67:AF67"/>
    <mergeCell ref="AC66:AF66"/>
    <mergeCell ref="AG66:AJ66"/>
    <mergeCell ref="AK66:AN66"/>
    <mergeCell ref="AO66:AR66"/>
    <mergeCell ref="AS66:AV66"/>
    <mergeCell ref="AC63:AN63"/>
    <mergeCell ref="AW66:AZ66"/>
    <mergeCell ref="AG65:AJ65"/>
    <mergeCell ref="AK65:AN65"/>
    <mergeCell ref="AO65:AR65"/>
    <mergeCell ref="AS65:AV65"/>
    <mergeCell ref="AW65:AZ65"/>
    <mergeCell ref="AO64:AR64"/>
    <mergeCell ref="AS64:AV64"/>
    <mergeCell ref="AW64:AZ64"/>
    <mergeCell ref="B63:N64"/>
    <mergeCell ref="B66:N66"/>
    <mergeCell ref="O66:P66"/>
    <mergeCell ref="Q66:T66"/>
    <mergeCell ref="U66:X66"/>
    <mergeCell ref="Y66:AB66"/>
    <mergeCell ref="O63:P64"/>
    <mergeCell ref="Q63:AB63"/>
    <mergeCell ref="B65:N65"/>
    <mergeCell ref="O65:P65"/>
    <mergeCell ref="Q65:T65"/>
    <mergeCell ref="U65:X65"/>
    <mergeCell ref="Y65:AB65"/>
    <mergeCell ref="AC65:AF65"/>
    <mergeCell ref="AO63:AZ63"/>
    <mergeCell ref="Q64:T64"/>
    <mergeCell ref="U64:X64"/>
    <mergeCell ref="Y64:AB64"/>
    <mergeCell ref="AC64:AF64"/>
    <mergeCell ref="AG64:AJ64"/>
    <mergeCell ref="AK64:AN64"/>
    <mergeCell ref="AS59:AV59"/>
    <mergeCell ref="AW59:AZ59"/>
    <mergeCell ref="B61:AZ61"/>
    <mergeCell ref="B59:N59"/>
    <mergeCell ref="O59:P59"/>
    <mergeCell ref="Q59:T59"/>
    <mergeCell ref="U59:X59"/>
    <mergeCell ref="Y59:AB59"/>
    <mergeCell ref="AC59:AF59"/>
    <mergeCell ref="AC58:AF58"/>
    <mergeCell ref="AG58:AJ58"/>
    <mergeCell ref="AK58:AN58"/>
    <mergeCell ref="AO58:AR58"/>
    <mergeCell ref="AG59:AJ59"/>
    <mergeCell ref="AK59:AN59"/>
    <mergeCell ref="AO59:AR59"/>
    <mergeCell ref="AS58:AV58"/>
    <mergeCell ref="AW58:AZ58"/>
    <mergeCell ref="AG57:AJ57"/>
    <mergeCell ref="AK57:AN57"/>
    <mergeCell ref="AO57:AR57"/>
    <mergeCell ref="AS57:AV57"/>
    <mergeCell ref="AW57:AZ57"/>
    <mergeCell ref="B58:N58"/>
    <mergeCell ref="O58:P58"/>
    <mergeCell ref="Q58:T58"/>
    <mergeCell ref="U58:X58"/>
    <mergeCell ref="Y58:AB58"/>
    <mergeCell ref="B57:N57"/>
    <mergeCell ref="O57:P57"/>
    <mergeCell ref="Q57:T57"/>
    <mergeCell ref="U57:X57"/>
    <mergeCell ref="Y57:AB57"/>
    <mergeCell ref="AC57:AF57"/>
    <mergeCell ref="AC56:AF56"/>
    <mergeCell ref="AG56:AJ56"/>
    <mergeCell ref="AK56:AN56"/>
    <mergeCell ref="AO56:AR56"/>
    <mergeCell ref="AS56:AV56"/>
    <mergeCell ref="AC53:AN53"/>
    <mergeCell ref="AW56:AZ56"/>
    <mergeCell ref="AG55:AJ55"/>
    <mergeCell ref="AK55:AN55"/>
    <mergeCell ref="AO55:AR55"/>
    <mergeCell ref="AS55:AV55"/>
    <mergeCell ref="AW55:AZ55"/>
    <mergeCell ref="AO54:AR54"/>
    <mergeCell ref="AS54:AV54"/>
    <mergeCell ref="AW54:AZ54"/>
    <mergeCell ref="B53:N54"/>
    <mergeCell ref="B56:N56"/>
    <mergeCell ref="O56:P56"/>
    <mergeCell ref="Q56:T56"/>
    <mergeCell ref="U56:X56"/>
    <mergeCell ref="Y56:AB56"/>
    <mergeCell ref="O53:P54"/>
    <mergeCell ref="Q53:AB53"/>
    <mergeCell ref="B55:N55"/>
    <mergeCell ref="O55:P55"/>
    <mergeCell ref="Q55:T55"/>
    <mergeCell ref="U55:X55"/>
    <mergeCell ref="Y55:AB55"/>
    <mergeCell ref="AC55:AF55"/>
    <mergeCell ref="AO53:AZ53"/>
    <mergeCell ref="Q54:T54"/>
    <mergeCell ref="U54:X54"/>
    <mergeCell ref="Y54:AB54"/>
    <mergeCell ref="AC54:AF54"/>
    <mergeCell ref="AG54:AJ54"/>
    <mergeCell ref="AK54:AN54"/>
    <mergeCell ref="AS49:AV49"/>
    <mergeCell ref="AW49:AZ49"/>
    <mergeCell ref="B51:AZ51"/>
    <mergeCell ref="B49:N49"/>
    <mergeCell ref="O49:P49"/>
    <mergeCell ref="Q49:T49"/>
    <mergeCell ref="U49:X49"/>
    <mergeCell ref="Y49:AB49"/>
    <mergeCell ref="AC49:AF49"/>
    <mergeCell ref="AC48:AF48"/>
    <mergeCell ref="AG48:AJ48"/>
    <mergeCell ref="AK48:AN48"/>
    <mergeCell ref="AO48:AR48"/>
    <mergeCell ref="AG49:AJ49"/>
    <mergeCell ref="AK49:AN49"/>
    <mergeCell ref="AO49:AR49"/>
    <mergeCell ref="AS48:AV48"/>
    <mergeCell ref="AW48:AZ48"/>
    <mergeCell ref="AG47:AJ47"/>
    <mergeCell ref="AK47:AN47"/>
    <mergeCell ref="AO47:AR47"/>
    <mergeCell ref="AS47:AV47"/>
    <mergeCell ref="AW47:AZ47"/>
    <mergeCell ref="B48:N48"/>
    <mergeCell ref="O48:P48"/>
    <mergeCell ref="Q48:T48"/>
    <mergeCell ref="U48:X48"/>
    <mergeCell ref="Y48:AB48"/>
    <mergeCell ref="B47:N47"/>
    <mergeCell ref="O47:P47"/>
    <mergeCell ref="Q47:T47"/>
    <mergeCell ref="U47:X47"/>
    <mergeCell ref="Y47:AB47"/>
    <mergeCell ref="AC47:AF47"/>
    <mergeCell ref="AC46:AF46"/>
    <mergeCell ref="AG46:AJ46"/>
    <mergeCell ref="AK46:AN46"/>
    <mergeCell ref="AO46:AR46"/>
    <mergeCell ref="AS46:AV46"/>
    <mergeCell ref="AC43:AN43"/>
    <mergeCell ref="AW46:AZ46"/>
    <mergeCell ref="AG45:AJ45"/>
    <mergeCell ref="AK45:AN45"/>
    <mergeCell ref="AO45:AR45"/>
    <mergeCell ref="AS45:AV45"/>
    <mergeCell ref="AW45:AZ45"/>
    <mergeCell ref="AO44:AR44"/>
    <mergeCell ref="AS44:AV44"/>
    <mergeCell ref="AW44:AZ44"/>
    <mergeCell ref="B43:N44"/>
    <mergeCell ref="B46:N46"/>
    <mergeCell ref="O46:P46"/>
    <mergeCell ref="Q46:T46"/>
    <mergeCell ref="U46:X46"/>
    <mergeCell ref="Y46:AB46"/>
    <mergeCell ref="O43:P44"/>
    <mergeCell ref="Q43:AB43"/>
    <mergeCell ref="B45:N45"/>
    <mergeCell ref="O45:P45"/>
    <mergeCell ref="Q45:T45"/>
    <mergeCell ref="U45:X45"/>
    <mergeCell ref="Y45:AB45"/>
    <mergeCell ref="AC45:AF45"/>
    <mergeCell ref="AO43:AZ43"/>
    <mergeCell ref="Q44:T44"/>
    <mergeCell ref="U44:X44"/>
    <mergeCell ref="Y44:AB44"/>
    <mergeCell ref="AC44:AF44"/>
    <mergeCell ref="AG44:AJ44"/>
    <mergeCell ref="AK44:AN44"/>
    <mergeCell ref="AS39:AV39"/>
    <mergeCell ref="AW39:AZ39"/>
    <mergeCell ref="B41:AZ41"/>
    <mergeCell ref="B39:N39"/>
    <mergeCell ref="O39:P39"/>
    <mergeCell ref="Q39:T39"/>
    <mergeCell ref="U39:X39"/>
    <mergeCell ref="Y39:AB39"/>
    <mergeCell ref="AC39:AF39"/>
    <mergeCell ref="AC38:AF38"/>
    <mergeCell ref="AG38:AJ38"/>
    <mergeCell ref="AK38:AN38"/>
    <mergeCell ref="AO38:AR38"/>
    <mergeCell ref="AG39:AJ39"/>
    <mergeCell ref="AK39:AN39"/>
    <mergeCell ref="AO39:AR39"/>
    <mergeCell ref="AS38:AV38"/>
    <mergeCell ref="AW38:AZ38"/>
    <mergeCell ref="AG37:AJ37"/>
    <mergeCell ref="AK37:AN37"/>
    <mergeCell ref="AO37:AR37"/>
    <mergeCell ref="AS37:AV37"/>
    <mergeCell ref="AW37:AZ37"/>
    <mergeCell ref="B38:N38"/>
    <mergeCell ref="O38:P38"/>
    <mergeCell ref="Q38:T38"/>
    <mergeCell ref="U38:X38"/>
    <mergeCell ref="Y38:AB38"/>
    <mergeCell ref="B37:N37"/>
    <mergeCell ref="O37:P37"/>
    <mergeCell ref="Q37:T37"/>
    <mergeCell ref="U37:X37"/>
    <mergeCell ref="Y37:AB37"/>
    <mergeCell ref="AC37:AF37"/>
    <mergeCell ref="AC36:AF36"/>
    <mergeCell ref="AG36:AJ36"/>
    <mergeCell ref="AK36:AN36"/>
    <mergeCell ref="AO36:AR36"/>
    <mergeCell ref="AS36:AV36"/>
    <mergeCell ref="AW36:AZ36"/>
    <mergeCell ref="AG35:AJ35"/>
    <mergeCell ref="AK35:AN35"/>
    <mergeCell ref="AO35:AR35"/>
    <mergeCell ref="AS35:AV35"/>
    <mergeCell ref="AW35:AZ35"/>
    <mergeCell ref="B36:N36"/>
    <mergeCell ref="O36:P36"/>
    <mergeCell ref="Q36:T36"/>
    <mergeCell ref="U36:X36"/>
    <mergeCell ref="Y36:AB36"/>
    <mergeCell ref="B35:N35"/>
    <mergeCell ref="O35:P35"/>
    <mergeCell ref="Q35:T35"/>
    <mergeCell ref="U35:X35"/>
    <mergeCell ref="Y35:AB35"/>
    <mergeCell ref="AC35:AF35"/>
    <mergeCell ref="AC34:AF34"/>
    <mergeCell ref="AG34:AJ34"/>
    <mergeCell ref="AK34:AN34"/>
    <mergeCell ref="AO34:AR34"/>
    <mergeCell ref="AS34:AV34"/>
    <mergeCell ref="AW34:AZ34"/>
    <mergeCell ref="AG33:AJ33"/>
    <mergeCell ref="AK33:AN33"/>
    <mergeCell ref="AO33:AR33"/>
    <mergeCell ref="AS33:AV33"/>
    <mergeCell ref="AW33:AZ33"/>
    <mergeCell ref="B34:N34"/>
    <mergeCell ref="O34:P34"/>
    <mergeCell ref="Q34:T34"/>
    <mergeCell ref="U34:X34"/>
    <mergeCell ref="Y34:AB34"/>
    <mergeCell ref="B33:N33"/>
    <mergeCell ref="O33:P33"/>
    <mergeCell ref="Q33:T33"/>
    <mergeCell ref="U33:X33"/>
    <mergeCell ref="Y33:AB33"/>
    <mergeCell ref="AC33:AF33"/>
    <mergeCell ref="AC32:AF32"/>
    <mergeCell ref="AG32:AJ32"/>
    <mergeCell ref="AK32:AN32"/>
    <mergeCell ref="AO32:AR32"/>
    <mergeCell ref="AS32:AV32"/>
    <mergeCell ref="AW32:AZ32"/>
    <mergeCell ref="AG31:AJ31"/>
    <mergeCell ref="AK31:AN31"/>
    <mergeCell ref="AO31:AR31"/>
    <mergeCell ref="AS31:AV31"/>
    <mergeCell ref="AW31:AZ31"/>
    <mergeCell ref="B32:N32"/>
    <mergeCell ref="O32:P32"/>
    <mergeCell ref="Q32:T32"/>
    <mergeCell ref="U32:X32"/>
    <mergeCell ref="Y32:AB32"/>
    <mergeCell ref="B28:AZ28"/>
    <mergeCell ref="B30:N31"/>
    <mergeCell ref="O30:P31"/>
    <mergeCell ref="Q30:AB30"/>
    <mergeCell ref="AC30:AN30"/>
    <mergeCell ref="AO30:AZ30"/>
    <mergeCell ref="Q31:T31"/>
    <mergeCell ref="U31:X31"/>
    <mergeCell ref="Y31:AB31"/>
    <mergeCell ref="AC31:AF31"/>
    <mergeCell ref="B25:Y25"/>
    <mergeCell ref="Z25:AB25"/>
    <mergeCell ref="AC25:AJ25"/>
    <mergeCell ref="AK25:AR25"/>
    <mergeCell ref="AS25:AZ25"/>
    <mergeCell ref="B27:AZ27"/>
    <mergeCell ref="B23:Y23"/>
    <mergeCell ref="Z23:AB23"/>
    <mergeCell ref="AC23:AJ23"/>
    <mergeCell ref="AK23:AR23"/>
    <mergeCell ref="AS23:AZ23"/>
    <mergeCell ref="B24:Y24"/>
    <mergeCell ref="Z24:AB24"/>
    <mergeCell ref="AC24:AJ24"/>
    <mergeCell ref="AK24:AR24"/>
    <mergeCell ref="AS24:AZ24"/>
    <mergeCell ref="B21:Y21"/>
    <mergeCell ref="Z21:AB21"/>
    <mergeCell ref="AC21:AJ21"/>
    <mergeCell ref="AK21:AR21"/>
    <mergeCell ref="AS21:AZ21"/>
    <mergeCell ref="B22:Y22"/>
    <mergeCell ref="Z22:AB22"/>
    <mergeCell ref="AC22:AJ22"/>
    <mergeCell ref="AK22:AR22"/>
    <mergeCell ref="AS22:AZ22"/>
    <mergeCell ref="B19:Y19"/>
    <mergeCell ref="Z19:AB19"/>
    <mergeCell ref="AC19:AJ19"/>
    <mergeCell ref="AK19:AR19"/>
    <mergeCell ref="AS19:AZ19"/>
    <mergeCell ref="B20:Y20"/>
    <mergeCell ref="Z20:AB20"/>
    <mergeCell ref="AC20:AJ20"/>
    <mergeCell ref="AK20:AR20"/>
    <mergeCell ref="AS20:AZ20"/>
    <mergeCell ref="B17:Y17"/>
    <mergeCell ref="Z17:AB17"/>
    <mergeCell ref="AC17:AJ17"/>
    <mergeCell ref="AK17:AR17"/>
    <mergeCell ref="AS17:AZ17"/>
    <mergeCell ref="B18:Y18"/>
    <mergeCell ref="Z18:AB18"/>
    <mergeCell ref="AC18:AJ18"/>
    <mergeCell ref="AK18:AR18"/>
    <mergeCell ref="AS18:AZ18"/>
    <mergeCell ref="B15:Y15"/>
    <mergeCell ref="Z15:AB15"/>
    <mergeCell ref="AC15:AJ15"/>
    <mergeCell ref="AK15:AR15"/>
    <mergeCell ref="AS15:AZ15"/>
    <mergeCell ref="B16:Y16"/>
    <mergeCell ref="Z16:AB16"/>
    <mergeCell ref="AC16:AJ16"/>
    <mergeCell ref="AK16:AR16"/>
    <mergeCell ref="B10:AS10"/>
    <mergeCell ref="AS16:AZ16"/>
    <mergeCell ref="B12:Y14"/>
    <mergeCell ref="Z12:AB14"/>
    <mergeCell ref="AC12:AZ12"/>
    <mergeCell ref="AC13:AJ14"/>
    <mergeCell ref="AK13:AR14"/>
    <mergeCell ref="AS13:AZ14"/>
    <mergeCell ref="B1:AZ1"/>
    <mergeCell ref="AO2:AZ2"/>
    <mergeCell ref="A3:AZ4"/>
    <mergeCell ref="A6:K6"/>
    <mergeCell ref="L6:AZ6"/>
    <mergeCell ref="A7:K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07"/>
  <sheetViews>
    <sheetView zoomScale="85" zoomScaleNormal="85" zoomScalePageLayoutView="0" workbookViewId="0" topLeftCell="Z13">
      <selection activeCell="AU38" sqref="AU38:AV38"/>
    </sheetView>
  </sheetViews>
  <sheetFormatPr defaultColWidth="0.85546875" defaultRowHeight="15"/>
  <cols>
    <col min="1" max="13" width="3.8515625" style="126" customWidth="1"/>
    <col min="14" max="14" width="6.8515625" style="126" customWidth="1"/>
    <col min="15" max="35" width="3.8515625" style="126" customWidth="1"/>
    <col min="36" max="36" width="2.57421875" style="126" customWidth="1"/>
    <col min="37" max="39" width="3.8515625" style="126" customWidth="1"/>
    <col min="40" max="40" width="2.140625" style="126" customWidth="1"/>
    <col min="41" max="41" width="14.140625" style="126" customWidth="1"/>
    <col min="42" max="42" width="10.8515625" style="126" customWidth="1"/>
    <col min="43" max="43" width="6.8515625" style="126" customWidth="1"/>
    <col min="44" max="44" width="6.421875" style="126" customWidth="1"/>
    <col min="45" max="45" width="14.8515625" style="126" customWidth="1"/>
    <col min="46" max="46" width="11.00390625" style="126" customWidth="1"/>
    <col min="47" max="47" width="8.8515625" style="126" customWidth="1"/>
    <col min="48" max="48" width="5.8515625" style="126" customWidth="1"/>
    <col min="49" max="49" width="13.00390625" style="126" customWidth="1"/>
    <col min="50" max="50" width="11.140625" style="126" customWidth="1"/>
    <col min="51" max="51" width="7.8515625" style="126" customWidth="1"/>
    <col min="52" max="52" width="3.8515625" style="126" customWidth="1"/>
    <col min="53" max="16384" width="0.85546875" style="126" customWidth="1"/>
  </cols>
  <sheetData>
    <row r="1" spans="1:52" s="180" customFormat="1" ht="49.5" customHeight="1">
      <c r="A1" s="918" t="s">
        <v>473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  <c r="AG1" s="918"/>
      <c r="AH1" s="918"/>
      <c r="AI1" s="918"/>
      <c r="AJ1" s="918"/>
      <c r="AK1" s="918"/>
      <c r="AL1" s="918"/>
      <c r="AM1" s="918"/>
      <c r="AN1" s="918"/>
      <c r="AO1" s="918"/>
      <c r="AP1" s="918"/>
      <c r="AQ1" s="918"/>
      <c r="AR1" s="918"/>
      <c r="AS1" s="918"/>
      <c r="AT1" s="918"/>
      <c r="AU1" s="918"/>
      <c r="AV1" s="918"/>
      <c r="AW1" s="918"/>
      <c r="AX1" s="918"/>
      <c r="AY1" s="918"/>
      <c r="AZ1" s="918"/>
    </row>
    <row r="2" spans="1:52" s="180" customFormat="1" ht="1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</row>
    <row r="3" spans="1:53" ht="49.5" customHeight="1">
      <c r="A3" s="919" t="s">
        <v>681</v>
      </c>
      <c r="B3" s="919"/>
      <c r="C3" s="919"/>
      <c r="D3" s="919"/>
      <c r="E3" s="919"/>
      <c r="F3" s="919"/>
      <c r="G3" s="919"/>
      <c r="H3" s="919"/>
      <c r="I3" s="919"/>
      <c r="J3" s="919"/>
      <c r="K3" s="919"/>
      <c r="L3" s="919"/>
      <c r="M3" s="919"/>
      <c r="N3" s="919"/>
      <c r="O3" s="919"/>
      <c r="P3" s="919"/>
      <c r="Q3" s="919"/>
      <c r="R3" s="919"/>
      <c r="S3" s="919"/>
      <c r="T3" s="919"/>
      <c r="U3" s="919"/>
      <c r="V3" s="919"/>
      <c r="W3" s="919"/>
      <c r="X3" s="919"/>
      <c r="Y3" s="919"/>
      <c r="Z3" s="919"/>
      <c r="AA3" s="919"/>
      <c r="AB3" s="919"/>
      <c r="AC3" s="919"/>
      <c r="AD3" s="919"/>
      <c r="AE3" s="919"/>
      <c r="AF3" s="919"/>
      <c r="AG3" s="919"/>
      <c r="AH3" s="919"/>
      <c r="AI3" s="919"/>
      <c r="AJ3" s="919"/>
      <c r="AK3" s="919"/>
      <c r="AL3" s="919"/>
      <c r="AM3" s="919"/>
      <c r="AN3" s="919"/>
      <c r="AO3" s="919"/>
      <c r="AP3" s="919"/>
      <c r="AQ3" s="919"/>
      <c r="AR3" s="919"/>
      <c r="AS3" s="919"/>
      <c r="AT3" s="919"/>
      <c r="AU3" s="919"/>
      <c r="AV3" s="919"/>
      <c r="AW3" s="919"/>
      <c r="AX3" s="919"/>
      <c r="AY3" s="919"/>
      <c r="AZ3" s="919"/>
      <c r="BA3" s="127"/>
    </row>
    <row r="4" s="128" customFormat="1" ht="15" customHeight="1"/>
    <row r="5" spans="1:53" s="180" customFormat="1" ht="15" customHeight="1">
      <c r="A5" s="920" t="s">
        <v>280</v>
      </c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1" t="s">
        <v>666</v>
      </c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1"/>
      <c r="AA5" s="921"/>
      <c r="AB5" s="921"/>
      <c r="AC5" s="921"/>
      <c r="AD5" s="921"/>
      <c r="AE5" s="921"/>
      <c r="AF5" s="921"/>
      <c r="AG5" s="921"/>
      <c r="AH5" s="921"/>
      <c r="AI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1"/>
      <c r="AW5" s="921"/>
      <c r="AX5" s="921"/>
      <c r="AY5" s="921"/>
      <c r="AZ5" s="921"/>
      <c r="BA5" s="182"/>
    </row>
    <row r="6" spans="1:53" s="128" customFormat="1" ht="15" customHeight="1">
      <c r="A6" s="920" t="s">
        <v>281</v>
      </c>
      <c r="B6" s="920"/>
      <c r="C6" s="920"/>
      <c r="D6" s="920"/>
      <c r="E6" s="920"/>
      <c r="F6" s="920"/>
      <c r="G6" s="920"/>
      <c r="H6" s="920"/>
      <c r="I6" s="920"/>
      <c r="J6" s="920"/>
      <c r="K6" s="920"/>
      <c r="L6" s="130" t="s">
        <v>282</v>
      </c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ht="15" customHeight="1"/>
    <row r="8" spans="2:52" s="190" customFormat="1" ht="20.25" customHeight="1">
      <c r="B8" s="217" t="s">
        <v>481</v>
      </c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</row>
    <row r="9" spans="2:52" s="131" customFormat="1" ht="18" customHeight="1">
      <c r="B9" s="922" t="s">
        <v>349</v>
      </c>
      <c r="C9" s="922"/>
      <c r="D9" s="922"/>
      <c r="E9" s="922"/>
      <c r="F9" s="922"/>
      <c r="G9" s="922"/>
      <c r="H9" s="922"/>
      <c r="I9" s="922"/>
      <c r="J9" s="922"/>
      <c r="K9" s="922"/>
      <c r="L9" s="922"/>
      <c r="M9" s="922"/>
      <c r="N9" s="922"/>
      <c r="O9" s="922"/>
      <c r="P9" s="922"/>
      <c r="Q9" s="922"/>
      <c r="R9" s="922"/>
      <c r="S9" s="922"/>
      <c r="T9" s="922"/>
      <c r="U9" s="922"/>
      <c r="V9" s="922"/>
      <c r="W9" s="922"/>
      <c r="X9" s="922"/>
      <c r="Y9" s="922"/>
      <c r="Z9" s="922"/>
      <c r="AA9" s="922"/>
      <c r="AB9" s="922"/>
      <c r="AC9" s="922"/>
      <c r="AD9" s="922"/>
      <c r="AE9" s="922"/>
      <c r="AF9" s="922"/>
      <c r="AG9" s="922"/>
      <c r="AH9" s="922"/>
      <c r="AI9" s="922"/>
      <c r="AJ9" s="922"/>
      <c r="AK9" s="922"/>
      <c r="AL9" s="922"/>
      <c r="AM9" s="922"/>
      <c r="AN9" s="922"/>
      <c r="AO9" s="922"/>
      <c r="AP9" s="922"/>
      <c r="AQ9" s="922"/>
      <c r="AR9" s="922"/>
      <c r="AS9" s="922"/>
      <c r="AT9" s="132"/>
      <c r="AU9" s="132"/>
      <c r="AV9" s="132"/>
      <c r="AW9" s="132"/>
      <c r="AX9" s="132"/>
      <c r="AY9" s="132"/>
      <c r="AZ9" s="132"/>
    </row>
    <row r="10" s="131" customFormat="1" ht="7.5" customHeight="1"/>
    <row r="11" spans="2:52" s="131" customFormat="1" ht="24.75" customHeight="1">
      <c r="B11" s="905" t="s">
        <v>0</v>
      </c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W11" s="906"/>
      <c r="X11" s="906"/>
      <c r="Y11" s="907"/>
      <c r="Z11" s="905" t="s">
        <v>284</v>
      </c>
      <c r="AA11" s="906"/>
      <c r="AB11" s="907"/>
      <c r="AC11" s="917" t="s">
        <v>285</v>
      </c>
      <c r="AD11" s="803"/>
      <c r="AE11" s="803"/>
      <c r="AF11" s="803"/>
      <c r="AG11" s="803"/>
      <c r="AH11" s="803"/>
      <c r="AI11" s="803"/>
      <c r="AJ11" s="803"/>
      <c r="AK11" s="803"/>
      <c r="AL11" s="803"/>
      <c r="AM11" s="803"/>
      <c r="AN11" s="803"/>
      <c r="AO11" s="803"/>
      <c r="AP11" s="803"/>
      <c r="AQ11" s="803"/>
      <c r="AR11" s="803"/>
      <c r="AS11" s="803"/>
      <c r="AT11" s="803"/>
      <c r="AU11" s="803"/>
      <c r="AV11" s="803"/>
      <c r="AW11" s="803"/>
      <c r="AX11" s="803"/>
      <c r="AY11" s="803"/>
      <c r="AZ11" s="804"/>
    </row>
    <row r="12" spans="2:52" s="131" customFormat="1" ht="24.75" customHeight="1">
      <c r="B12" s="911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3"/>
      <c r="Z12" s="911"/>
      <c r="AA12" s="912"/>
      <c r="AB12" s="913"/>
      <c r="AC12" s="905" t="s">
        <v>611</v>
      </c>
      <c r="AD12" s="906"/>
      <c r="AE12" s="906"/>
      <c r="AF12" s="906"/>
      <c r="AG12" s="906"/>
      <c r="AH12" s="906"/>
      <c r="AI12" s="906"/>
      <c r="AJ12" s="906"/>
      <c r="AK12" s="906"/>
      <c r="AL12" s="906"/>
      <c r="AM12" s="906"/>
      <c r="AN12" s="906"/>
      <c r="AO12" s="907"/>
      <c r="AP12" s="905" t="s">
        <v>612</v>
      </c>
      <c r="AQ12" s="906"/>
      <c r="AR12" s="906"/>
      <c r="AS12" s="906"/>
      <c r="AT12" s="907"/>
      <c r="AU12" s="905" t="s">
        <v>613</v>
      </c>
      <c r="AV12" s="906"/>
      <c r="AW12" s="906"/>
      <c r="AX12" s="906"/>
      <c r="AY12" s="906"/>
      <c r="AZ12" s="907"/>
    </row>
    <row r="13" spans="2:52" s="131" customFormat="1" ht="18" customHeight="1">
      <c r="B13" s="914"/>
      <c r="C13" s="915"/>
      <c r="D13" s="915"/>
      <c r="E13" s="915"/>
      <c r="F13" s="915"/>
      <c r="G13" s="915"/>
      <c r="H13" s="915"/>
      <c r="I13" s="915"/>
      <c r="J13" s="915"/>
      <c r="K13" s="915"/>
      <c r="L13" s="915"/>
      <c r="M13" s="915"/>
      <c r="N13" s="915"/>
      <c r="O13" s="915"/>
      <c r="P13" s="915"/>
      <c r="Q13" s="915"/>
      <c r="R13" s="915"/>
      <c r="S13" s="915"/>
      <c r="T13" s="915"/>
      <c r="U13" s="915"/>
      <c r="V13" s="915"/>
      <c r="W13" s="915"/>
      <c r="X13" s="915"/>
      <c r="Y13" s="916"/>
      <c r="Z13" s="914"/>
      <c r="AA13" s="915"/>
      <c r="AB13" s="916"/>
      <c r="AC13" s="914"/>
      <c r="AD13" s="915"/>
      <c r="AE13" s="915"/>
      <c r="AF13" s="915"/>
      <c r="AG13" s="915"/>
      <c r="AH13" s="915"/>
      <c r="AI13" s="915"/>
      <c r="AJ13" s="915"/>
      <c r="AK13" s="915"/>
      <c r="AL13" s="915"/>
      <c r="AM13" s="915"/>
      <c r="AN13" s="915"/>
      <c r="AO13" s="916"/>
      <c r="AP13" s="914"/>
      <c r="AQ13" s="915"/>
      <c r="AR13" s="915"/>
      <c r="AS13" s="915"/>
      <c r="AT13" s="916"/>
      <c r="AU13" s="914"/>
      <c r="AV13" s="915"/>
      <c r="AW13" s="915"/>
      <c r="AX13" s="915"/>
      <c r="AY13" s="915"/>
      <c r="AZ13" s="916"/>
    </row>
    <row r="14" spans="2:53" s="133" customFormat="1" ht="15" customHeight="1" thickBot="1">
      <c r="B14" s="780">
        <v>1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2"/>
      <c r="Z14" s="783" t="s">
        <v>35</v>
      </c>
      <c r="AA14" s="784"/>
      <c r="AB14" s="785"/>
      <c r="AC14" s="783" t="s">
        <v>36</v>
      </c>
      <c r="AD14" s="784"/>
      <c r="AE14" s="784"/>
      <c r="AF14" s="784"/>
      <c r="AG14" s="784"/>
      <c r="AH14" s="784"/>
      <c r="AI14" s="784"/>
      <c r="AJ14" s="784"/>
      <c r="AK14" s="784"/>
      <c r="AL14" s="784"/>
      <c r="AM14" s="784"/>
      <c r="AN14" s="784"/>
      <c r="AO14" s="785"/>
      <c r="AP14" s="783" t="s">
        <v>37</v>
      </c>
      <c r="AQ14" s="784"/>
      <c r="AR14" s="784"/>
      <c r="AS14" s="784"/>
      <c r="AT14" s="785"/>
      <c r="AU14" s="783" t="s">
        <v>286</v>
      </c>
      <c r="AV14" s="784"/>
      <c r="AW14" s="784"/>
      <c r="AX14" s="784"/>
      <c r="AY14" s="784"/>
      <c r="AZ14" s="785"/>
      <c r="BA14" s="134"/>
    </row>
    <row r="15" spans="2:52" s="135" customFormat="1" ht="35.25" customHeight="1">
      <c r="B15" s="789" t="s">
        <v>529</v>
      </c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1"/>
      <c r="Z15" s="792" t="s">
        <v>288</v>
      </c>
      <c r="AA15" s="793"/>
      <c r="AB15" s="794"/>
      <c r="AC15" s="761">
        <f>AQ42</f>
        <v>34167200.002</v>
      </c>
      <c r="AD15" s="1063"/>
      <c r="AE15" s="1063"/>
      <c r="AF15" s="1063"/>
      <c r="AG15" s="1063"/>
      <c r="AH15" s="1063"/>
      <c r="AI15" s="1063"/>
      <c r="AJ15" s="1063"/>
      <c r="AK15" s="1063"/>
      <c r="AL15" s="1063"/>
      <c r="AM15" s="1063"/>
      <c r="AN15" s="1063"/>
      <c r="AO15" s="1064"/>
      <c r="AP15" s="761">
        <f>AU42</f>
        <v>30748300.000855</v>
      </c>
      <c r="AQ15" s="1063"/>
      <c r="AR15" s="1063"/>
      <c r="AS15" s="1063"/>
      <c r="AT15" s="1064"/>
      <c r="AU15" s="1059">
        <f>AY42</f>
        <v>30878799.998245005</v>
      </c>
      <c r="AV15" s="1059"/>
      <c r="AW15" s="1059"/>
      <c r="AX15" s="1059"/>
      <c r="AY15" s="1059"/>
      <c r="AZ15" s="1060"/>
    </row>
    <row r="16" spans="2:52" s="135" customFormat="1" ht="21.75" customHeight="1">
      <c r="B16" s="789" t="s">
        <v>543</v>
      </c>
      <c r="C16" s="790"/>
      <c r="D16" s="790"/>
      <c r="E16" s="790"/>
      <c r="F16" s="790"/>
      <c r="G16" s="790"/>
      <c r="H16" s="790"/>
      <c r="I16" s="790"/>
      <c r="J16" s="790"/>
      <c r="K16" s="790"/>
      <c r="L16" s="790"/>
      <c r="M16" s="790"/>
      <c r="N16" s="790"/>
      <c r="O16" s="790"/>
      <c r="P16" s="790"/>
      <c r="Q16" s="790"/>
      <c r="R16" s="790"/>
      <c r="S16" s="790"/>
      <c r="T16" s="790"/>
      <c r="U16" s="790"/>
      <c r="V16" s="790"/>
      <c r="W16" s="790"/>
      <c r="X16" s="790"/>
      <c r="Y16" s="791"/>
      <c r="Z16" s="796" t="s">
        <v>290</v>
      </c>
      <c r="AA16" s="797"/>
      <c r="AB16" s="798"/>
      <c r="AC16" s="802">
        <f>AO59</f>
        <v>204400</v>
      </c>
      <c r="AD16" s="925"/>
      <c r="AE16" s="925"/>
      <c r="AF16" s="925"/>
      <c r="AG16" s="925"/>
      <c r="AH16" s="925"/>
      <c r="AI16" s="925"/>
      <c r="AJ16" s="925"/>
      <c r="AK16" s="925"/>
      <c r="AL16" s="925"/>
      <c r="AM16" s="925"/>
      <c r="AN16" s="925"/>
      <c r="AO16" s="926"/>
      <c r="AP16" s="802">
        <f>AS59</f>
        <v>214700</v>
      </c>
      <c r="AQ16" s="925"/>
      <c r="AR16" s="925"/>
      <c r="AS16" s="925"/>
      <c r="AT16" s="926"/>
      <c r="AU16" s="1061">
        <f>AW59</f>
        <v>225500</v>
      </c>
      <c r="AV16" s="1061"/>
      <c r="AW16" s="1061"/>
      <c r="AX16" s="1061"/>
      <c r="AY16" s="1061"/>
      <c r="AZ16" s="1062"/>
    </row>
    <row r="17" spans="2:52" s="135" customFormat="1" ht="18" customHeight="1" hidden="1">
      <c r="B17" s="789" t="s">
        <v>350</v>
      </c>
      <c r="C17" s="790"/>
      <c r="D17" s="790"/>
      <c r="E17" s="790"/>
      <c r="F17" s="790"/>
      <c r="G17" s="790"/>
      <c r="H17" s="790"/>
      <c r="I17" s="790"/>
      <c r="J17" s="790"/>
      <c r="K17" s="790"/>
      <c r="L17" s="790"/>
      <c r="M17" s="790"/>
      <c r="N17" s="790"/>
      <c r="O17" s="790"/>
      <c r="P17" s="790"/>
      <c r="Q17" s="790"/>
      <c r="R17" s="790"/>
      <c r="S17" s="790"/>
      <c r="T17" s="790"/>
      <c r="U17" s="790"/>
      <c r="V17" s="790"/>
      <c r="W17" s="790"/>
      <c r="X17" s="790"/>
      <c r="Y17" s="791"/>
      <c r="Z17" s="796" t="s">
        <v>292</v>
      </c>
      <c r="AA17" s="797"/>
      <c r="AB17" s="798"/>
      <c r="AC17" s="802">
        <f>AC77</f>
        <v>0</v>
      </c>
      <c r="AD17" s="925"/>
      <c r="AE17" s="925"/>
      <c r="AF17" s="925"/>
      <c r="AG17" s="925"/>
      <c r="AH17" s="925"/>
      <c r="AI17" s="925"/>
      <c r="AJ17" s="925"/>
      <c r="AK17" s="925"/>
      <c r="AL17" s="925"/>
      <c r="AM17" s="925"/>
      <c r="AN17" s="925"/>
      <c r="AO17" s="926"/>
      <c r="AP17" s="802">
        <f>AP77</f>
        <v>0</v>
      </c>
      <c r="AQ17" s="925"/>
      <c r="AR17" s="925"/>
      <c r="AS17" s="925"/>
      <c r="AT17" s="926"/>
      <c r="AU17" s="1061">
        <f>AV77</f>
        <v>0</v>
      </c>
      <c r="AV17" s="1061"/>
      <c r="AW17" s="1061"/>
      <c r="AX17" s="1061"/>
      <c r="AY17" s="1061"/>
      <c r="AZ17" s="1062"/>
    </row>
    <row r="18" spans="2:52" s="135" customFormat="1" ht="18" customHeight="1" hidden="1">
      <c r="B18" s="789" t="s">
        <v>351</v>
      </c>
      <c r="C18" s="790"/>
      <c r="D18" s="790"/>
      <c r="E18" s="790"/>
      <c r="F18" s="790"/>
      <c r="G18" s="790"/>
      <c r="H18" s="790"/>
      <c r="I18" s="790"/>
      <c r="J18" s="790"/>
      <c r="K18" s="790"/>
      <c r="L18" s="790"/>
      <c r="M18" s="790"/>
      <c r="N18" s="790"/>
      <c r="O18" s="790"/>
      <c r="P18" s="790"/>
      <c r="Q18" s="790"/>
      <c r="R18" s="790"/>
      <c r="S18" s="790"/>
      <c r="T18" s="790"/>
      <c r="U18" s="790"/>
      <c r="V18" s="790"/>
      <c r="W18" s="790"/>
      <c r="X18" s="790"/>
      <c r="Y18" s="791"/>
      <c r="Z18" s="796" t="s">
        <v>294</v>
      </c>
      <c r="AA18" s="797"/>
      <c r="AB18" s="798"/>
      <c r="AC18" s="802">
        <f>AC87</f>
        <v>0</v>
      </c>
      <c r="AD18" s="925"/>
      <c r="AE18" s="925"/>
      <c r="AF18" s="925"/>
      <c r="AG18" s="925"/>
      <c r="AH18" s="925"/>
      <c r="AI18" s="925"/>
      <c r="AJ18" s="925"/>
      <c r="AK18" s="925"/>
      <c r="AL18" s="925"/>
      <c r="AM18" s="925"/>
      <c r="AN18" s="925"/>
      <c r="AO18" s="926"/>
      <c r="AP18" s="802">
        <f>AP87</f>
        <v>0</v>
      </c>
      <c r="AQ18" s="925"/>
      <c r="AR18" s="925"/>
      <c r="AS18" s="925"/>
      <c r="AT18" s="926"/>
      <c r="AU18" s="1061">
        <f>AU87</f>
        <v>0</v>
      </c>
      <c r="AV18" s="1061"/>
      <c r="AW18" s="1061"/>
      <c r="AX18" s="1061"/>
      <c r="AY18" s="1061"/>
      <c r="AZ18" s="1062"/>
    </row>
    <row r="19" spans="2:52" s="135" customFormat="1" ht="33" customHeight="1" hidden="1">
      <c r="B19" s="789" t="s">
        <v>352</v>
      </c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1"/>
      <c r="Z19" s="796" t="s">
        <v>296</v>
      </c>
      <c r="AA19" s="797"/>
      <c r="AB19" s="798"/>
      <c r="AC19" s="802">
        <f>AO97</f>
        <v>0</v>
      </c>
      <c r="AD19" s="925"/>
      <c r="AE19" s="925"/>
      <c r="AF19" s="925"/>
      <c r="AG19" s="925"/>
      <c r="AH19" s="925"/>
      <c r="AI19" s="925"/>
      <c r="AJ19" s="925"/>
      <c r="AK19" s="925"/>
      <c r="AL19" s="925"/>
      <c r="AM19" s="925"/>
      <c r="AN19" s="925"/>
      <c r="AO19" s="926"/>
      <c r="AP19" s="802">
        <f>AX97</f>
        <v>0</v>
      </c>
      <c r="AQ19" s="925"/>
      <c r="AR19" s="925"/>
      <c r="AS19" s="925"/>
      <c r="AT19" s="926"/>
      <c r="AU19" s="1061">
        <f>AZ97</f>
        <v>0</v>
      </c>
      <c r="AV19" s="1061"/>
      <c r="AW19" s="1061"/>
      <c r="AX19" s="1061"/>
      <c r="AY19" s="1061"/>
      <c r="AZ19" s="1062"/>
    </row>
    <row r="20" spans="2:52" s="135" customFormat="1" ht="18" customHeight="1" thickBot="1">
      <c r="B20" s="806" t="s">
        <v>8</v>
      </c>
      <c r="C20" s="807"/>
      <c r="D20" s="807"/>
      <c r="E20" s="807"/>
      <c r="F20" s="807"/>
      <c r="G20" s="807"/>
      <c r="H20" s="807"/>
      <c r="I20" s="807"/>
      <c r="J20" s="807"/>
      <c r="K20" s="807"/>
      <c r="L20" s="807"/>
      <c r="M20" s="807"/>
      <c r="N20" s="807"/>
      <c r="O20" s="807"/>
      <c r="P20" s="807"/>
      <c r="Q20" s="807"/>
      <c r="R20" s="807"/>
      <c r="S20" s="807"/>
      <c r="T20" s="807"/>
      <c r="U20" s="807"/>
      <c r="V20" s="807"/>
      <c r="W20" s="807"/>
      <c r="X20" s="807"/>
      <c r="Y20" s="808"/>
      <c r="Z20" s="809" t="s">
        <v>305</v>
      </c>
      <c r="AA20" s="810"/>
      <c r="AB20" s="811"/>
      <c r="AC20" s="927">
        <f>SUM(AC15:AJ19)</f>
        <v>34371600.002</v>
      </c>
      <c r="AD20" s="928"/>
      <c r="AE20" s="928"/>
      <c r="AF20" s="928"/>
      <c r="AG20" s="928"/>
      <c r="AH20" s="928"/>
      <c r="AI20" s="928"/>
      <c r="AJ20" s="928"/>
      <c r="AK20" s="928"/>
      <c r="AL20" s="928"/>
      <c r="AM20" s="928"/>
      <c r="AN20" s="928"/>
      <c r="AO20" s="929"/>
      <c r="AP20" s="927">
        <f>SUM(AP15:AW19)</f>
        <v>62067299.9991</v>
      </c>
      <c r="AQ20" s="928"/>
      <c r="AR20" s="928"/>
      <c r="AS20" s="928"/>
      <c r="AT20" s="929"/>
      <c r="AU20" s="927">
        <f>SUM(AU15:BC19)</f>
        <v>31104299.998245005</v>
      </c>
      <c r="AV20" s="928"/>
      <c r="AW20" s="928"/>
      <c r="AX20" s="928"/>
      <c r="AY20" s="928"/>
      <c r="AZ20" s="1067"/>
    </row>
    <row r="21" spans="2:52" s="131" customFormat="1" ht="15" customHeight="1">
      <c r="B21" s="137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</row>
    <row r="22" spans="2:52" s="131" customFormat="1" ht="18" customHeight="1">
      <c r="B22" s="924" t="s">
        <v>353</v>
      </c>
      <c r="C22" s="924"/>
      <c r="D22" s="924"/>
      <c r="E22" s="924"/>
      <c r="F22" s="924"/>
      <c r="G22" s="924"/>
      <c r="H22" s="924"/>
      <c r="I22" s="924"/>
      <c r="J22" s="924"/>
      <c r="K22" s="924"/>
      <c r="L22" s="924"/>
      <c r="M22" s="924"/>
      <c r="N22" s="924"/>
      <c r="O22" s="924"/>
      <c r="P22" s="924"/>
      <c r="Q22" s="924"/>
      <c r="R22" s="924"/>
      <c r="S22" s="924"/>
      <c r="T22" s="924"/>
      <c r="U22" s="924"/>
      <c r="V22" s="924"/>
      <c r="W22" s="924"/>
      <c r="X22" s="924"/>
      <c r="Y22" s="924"/>
      <c r="Z22" s="924"/>
      <c r="AA22" s="924"/>
      <c r="AB22" s="924"/>
      <c r="AC22" s="924"/>
      <c r="AD22" s="924"/>
      <c r="AE22" s="924"/>
      <c r="AF22" s="924"/>
      <c r="AG22" s="924"/>
      <c r="AH22" s="924"/>
      <c r="AI22" s="924"/>
      <c r="AJ22" s="924"/>
      <c r="AK22" s="924"/>
      <c r="AL22" s="924"/>
      <c r="AM22" s="924"/>
      <c r="AN22" s="924"/>
      <c r="AO22" s="924"/>
      <c r="AP22" s="924"/>
      <c r="AQ22" s="924"/>
      <c r="AR22" s="924"/>
      <c r="AS22" s="924"/>
      <c r="AT22" s="924"/>
      <c r="AU22" s="924"/>
      <c r="AV22" s="924"/>
      <c r="AW22" s="924"/>
      <c r="AX22" s="924"/>
      <c r="AY22" s="924"/>
      <c r="AZ22" s="924"/>
    </row>
    <row r="23" spans="1:52" s="131" customFormat="1" ht="18" customHeight="1">
      <c r="A23" s="138"/>
      <c r="B23" s="922" t="s">
        <v>544</v>
      </c>
      <c r="C23" s="923"/>
      <c r="D23" s="923"/>
      <c r="E23" s="923"/>
      <c r="F23" s="923"/>
      <c r="G23" s="923"/>
      <c r="H23" s="923"/>
      <c r="I23" s="923"/>
      <c r="J23" s="923"/>
      <c r="K23" s="923"/>
      <c r="L23" s="923"/>
      <c r="M23" s="923"/>
      <c r="N23" s="923"/>
      <c r="O23" s="923"/>
      <c r="P23" s="923"/>
      <c r="Q23" s="923"/>
      <c r="R23" s="923"/>
      <c r="S23" s="923"/>
      <c r="T23" s="923"/>
      <c r="U23" s="923"/>
      <c r="V23" s="923"/>
      <c r="W23" s="923"/>
      <c r="X23" s="923"/>
      <c r="Y23" s="923"/>
      <c r="Z23" s="923"/>
      <c r="AA23" s="923"/>
      <c r="AB23" s="923"/>
      <c r="AC23" s="923"/>
      <c r="AD23" s="923"/>
      <c r="AE23" s="923"/>
      <c r="AF23" s="923"/>
      <c r="AG23" s="923"/>
      <c r="AH23" s="923"/>
      <c r="AI23" s="923"/>
      <c r="AJ23" s="923"/>
      <c r="AK23" s="923"/>
      <c r="AL23" s="923"/>
      <c r="AM23" s="923"/>
      <c r="AN23" s="923"/>
      <c r="AO23" s="923"/>
      <c r="AP23" s="923"/>
      <c r="AQ23" s="923"/>
      <c r="AR23" s="923"/>
      <c r="AS23" s="923"/>
      <c r="AT23" s="923"/>
      <c r="AU23" s="923"/>
      <c r="AV23" s="923"/>
      <c r="AW23" s="923"/>
      <c r="AX23" s="923"/>
      <c r="AY23" s="923"/>
      <c r="AZ23" s="923"/>
    </row>
    <row r="24" spans="1:52" s="131" customFormat="1" ht="7.5" customHeight="1">
      <c r="A24" s="138"/>
      <c r="B24" s="163"/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</row>
    <row r="25" spans="1:60" s="142" customFormat="1" ht="49.5" customHeight="1">
      <c r="A25" s="140"/>
      <c r="B25" s="905" t="s">
        <v>354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7"/>
      <c r="O25" s="905" t="s">
        <v>38</v>
      </c>
      <c r="P25" s="907"/>
      <c r="Q25" s="917" t="s">
        <v>355</v>
      </c>
      <c r="R25" s="803"/>
      <c r="S25" s="803"/>
      <c r="T25" s="803"/>
      <c r="U25" s="803"/>
      <c r="V25" s="803"/>
      <c r="W25" s="803"/>
      <c r="X25" s="803"/>
      <c r="Y25" s="803"/>
      <c r="Z25" s="803"/>
      <c r="AA25" s="803"/>
      <c r="AB25" s="804"/>
      <c r="AC25" s="917" t="s">
        <v>356</v>
      </c>
      <c r="AD25" s="803"/>
      <c r="AE25" s="803"/>
      <c r="AF25" s="803"/>
      <c r="AG25" s="803"/>
      <c r="AH25" s="803"/>
      <c r="AI25" s="803"/>
      <c r="AJ25" s="803"/>
      <c r="AK25" s="803"/>
      <c r="AL25" s="803"/>
      <c r="AM25" s="803"/>
      <c r="AN25" s="804"/>
      <c r="AO25" s="917" t="s">
        <v>357</v>
      </c>
      <c r="AP25" s="803"/>
      <c r="AQ25" s="803"/>
      <c r="AR25" s="803"/>
      <c r="AS25" s="803"/>
      <c r="AT25" s="803"/>
      <c r="AU25" s="803"/>
      <c r="AV25" s="803"/>
      <c r="AW25" s="803"/>
      <c r="AX25" s="803"/>
      <c r="AY25" s="803"/>
      <c r="AZ25" s="804"/>
      <c r="BA25" s="141"/>
      <c r="BB25" s="141"/>
      <c r="BC25" s="141"/>
      <c r="BD25" s="141"/>
      <c r="BE25" s="141"/>
      <c r="BF25" s="141"/>
      <c r="BG25" s="140"/>
      <c r="BH25" s="140"/>
    </row>
    <row r="26" spans="1:60" s="142" customFormat="1" ht="46.5" customHeight="1">
      <c r="A26" s="140"/>
      <c r="B26" s="911"/>
      <c r="C26" s="912"/>
      <c r="D26" s="912"/>
      <c r="E26" s="912"/>
      <c r="F26" s="912"/>
      <c r="G26" s="912"/>
      <c r="H26" s="912"/>
      <c r="I26" s="912"/>
      <c r="J26" s="912"/>
      <c r="K26" s="912"/>
      <c r="L26" s="912"/>
      <c r="M26" s="912"/>
      <c r="N26" s="913"/>
      <c r="O26" s="911"/>
      <c r="P26" s="913"/>
      <c r="Q26" s="905" t="s">
        <v>602</v>
      </c>
      <c r="R26" s="906"/>
      <c r="S26" s="906"/>
      <c r="T26" s="907"/>
      <c r="U26" s="905" t="s">
        <v>606</v>
      </c>
      <c r="V26" s="906"/>
      <c r="W26" s="906"/>
      <c r="X26" s="907"/>
      <c r="Y26" s="905" t="s">
        <v>607</v>
      </c>
      <c r="Z26" s="906"/>
      <c r="AA26" s="906"/>
      <c r="AB26" s="907"/>
      <c r="AC26" s="905" t="s">
        <v>602</v>
      </c>
      <c r="AD26" s="906"/>
      <c r="AE26" s="906"/>
      <c r="AF26" s="907"/>
      <c r="AG26" s="905" t="s">
        <v>606</v>
      </c>
      <c r="AH26" s="906"/>
      <c r="AI26" s="906"/>
      <c r="AJ26" s="907"/>
      <c r="AK26" s="905" t="s">
        <v>607</v>
      </c>
      <c r="AL26" s="906"/>
      <c r="AM26" s="906"/>
      <c r="AN26" s="907"/>
      <c r="AO26" s="917" t="s">
        <v>611</v>
      </c>
      <c r="AP26" s="946"/>
      <c r="AQ26" s="946"/>
      <c r="AR26" s="947"/>
      <c r="AS26" s="917" t="s">
        <v>606</v>
      </c>
      <c r="AT26" s="946"/>
      <c r="AU26" s="946"/>
      <c r="AV26" s="947"/>
      <c r="AW26" s="917" t="s">
        <v>614</v>
      </c>
      <c r="AX26" s="946"/>
      <c r="AY26" s="946"/>
      <c r="AZ26" s="947"/>
      <c r="BA26" s="143"/>
      <c r="BB26" s="143"/>
      <c r="BC26" s="143"/>
      <c r="BD26" s="141"/>
      <c r="BE26" s="141"/>
      <c r="BF26" s="141"/>
      <c r="BG26" s="140"/>
      <c r="BH26" s="140"/>
    </row>
    <row r="27" spans="1:60" s="142" customFormat="1" ht="81.75" customHeight="1">
      <c r="A27" s="140"/>
      <c r="B27" s="908"/>
      <c r="C27" s="909"/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10"/>
      <c r="O27" s="908"/>
      <c r="P27" s="910"/>
      <c r="Q27" s="908"/>
      <c r="R27" s="909"/>
      <c r="S27" s="909"/>
      <c r="T27" s="910"/>
      <c r="U27" s="908"/>
      <c r="V27" s="909"/>
      <c r="W27" s="909"/>
      <c r="X27" s="910"/>
      <c r="Y27" s="908"/>
      <c r="Z27" s="909"/>
      <c r="AA27" s="909"/>
      <c r="AB27" s="910"/>
      <c r="AC27" s="908"/>
      <c r="AD27" s="909"/>
      <c r="AE27" s="909"/>
      <c r="AF27" s="910"/>
      <c r="AG27" s="908"/>
      <c r="AH27" s="909"/>
      <c r="AI27" s="909"/>
      <c r="AJ27" s="910"/>
      <c r="AK27" s="908"/>
      <c r="AL27" s="909"/>
      <c r="AM27" s="909"/>
      <c r="AN27" s="910"/>
      <c r="AO27" s="340" t="s">
        <v>569</v>
      </c>
      <c r="AP27" s="340" t="s">
        <v>564</v>
      </c>
      <c r="AQ27" s="1065" t="s">
        <v>570</v>
      </c>
      <c r="AR27" s="1066"/>
      <c r="AS27" s="340" t="s">
        <v>569</v>
      </c>
      <c r="AT27" s="340" t="s">
        <v>564</v>
      </c>
      <c r="AU27" s="1065" t="s">
        <v>570</v>
      </c>
      <c r="AV27" s="1066"/>
      <c r="AW27" s="340" t="s">
        <v>569</v>
      </c>
      <c r="AX27" s="340" t="s">
        <v>564</v>
      </c>
      <c r="AY27" s="1065" t="s">
        <v>570</v>
      </c>
      <c r="AZ27" s="1066"/>
      <c r="BA27" s="143"/>
      <c r="BB27" s="143"/>
      <c r="BC27" s="143"/>
      <c r="BD27" s="141"/>
      <c r="BE27" s="141"/>
      <c r="BF27" s="141"/>
      <c r="BG27" s="140"/>
      <c r="BH27" s="140"/>
    </row>
    <row r="28" spans="1:60" s="142" customFormat="1" ht="15" thickBot="1">
      <c r="A28" s="140"/>
      <c r="B28" s="951">
        <v>1</v>
      </c>
      <c r="C28" s="951"/>
      <c r="D28" s="951"/>
      <c r="E28" s="951"/>
      <c r="F28" s="951"/>
      <c r="G28" s="951"/>
      <c r="H28" s="951"/>
      <c r="I28" s="951"/>
      <c r="J28" s="951"/>
      <c r="K28" s="951"/>
      <c r="L28" s="951"/>
      <c r="M28" s="951"/>
      <c r="N28" s="951"/>
      <c r="O28" s="952">
        <v>2</v>
      </c>
      <c r="P28" s="953"/>
      <c r="Q28" s="905">
        <v>3</v>
      </c>
      <c r="R28" s="906"/>
      <c r="S28" s="906"/>
      <c r="T28" s="907"/>
      <c r="U28" s="905">
        <v>4</v>
      </c>
      <c r="V28" s="906"/>
      <c r="W28" s="906"/>
      <c r="X28" s="907"/>
      <c r="Y28" s="905">
        <v>5</v>
      </c>
      <c r="Z28" s="906"/>
      <c r="AA28" s="906"/>
      <c r="AB28" s="907"/>
      <c r="AC28" s="905">
        <v>6</v>
      </c>
      <c r="AD28" s="906"/>
      <c r="AE28" s="906"/>
      <c r="AF28" s="907"/>
      <c r="AG28" s="905">
        <v>7</v>
      </c>
      <c r="AH28" s="906"/>
      <c r="AI28" s="906"/>
      <c r="AJ28" s="907"/>
      <c r="AK28" s="905">
        <v>8</v>
      </c>
      <c r="AL28" s="906"/>
      <c r="AM28" s="906"/>
      <c r="AN28" s="907"/>
      <c r="AO28" s="341">
        <v>9</v>
      </c>
      <c r="AP28" s="341">
        <v>10</v>
      </c>
      <c r="AQ28" s="905">
        <v>11</v>
      </c>
      <c r="AR28" s="907"/>
      <c r="AS28" s="341">
        <v>12</v>
      </c>
      <c r="AT28" s="341">
        <v>13</v>
      </c>
      <c r="AU28" s="905">
        <v>14</v>
      </c>
      <c r="AV28" s="907"/>
      <c r="AW28" s="341">
        <v>15</v>
      </c>
      <c r="AX28" s="341">
        <v>16</v>
      </c>
      <c r="AY28" s="905">
        <v>17</v>
      </c>
      <c r="AZ28" s="907"/>
      <c r="BA28" s="134"/>
      <c r="BB28" s="134"/>
      <c r="BC28" s="134"/>
      <c r="BD28" s="134"/>
      <c r="BE28" s="134"/>
      <c r="BF28" s="134"/>
      <c r="BG28" s="140"/>
      <c r="BH28" s="140"/>
    </row>
    <row r="29" spans="1:60" s="142" customFormat="1" ht="42.75" customHeight="1" thickBot="1">
      <c r="A29" s="1175"/>
      <c r="B29" s="955" t="s">
        <v>691</v>
      </c>
      <c r="C29" s="1054"/>
      <c r="D29" s="1054"/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5" t="s">
        <v>32</v>
      </c>
      <c r="P29" s="1056"/>
      <c r="Q29" s="1057">
        <v>80.75</v>
      </c>
      <c r="R29" s="1057"/>
      <c r="S29" s="1057"/>
      <c r="T29" s="1057"/>
      <c r="U29" s="1036">
        <f>Q29*0.9969</f>
        <v>80.499675</v>
      </c>
      <c r="V29" s="1036"/>
      <c r="W29" s="1036"/>
      <c r="X29" s="1036"/>
      <c r="Y29" s="1036">
        <f>Q29*1.0011</f>
        <v>80.83882500000001</v>
      </c>
      <c r="Z29" s="1036"/>
      <c r="AA29" s="1036"/>
      <c r="AB29" s="1036"/>
      <c r="AC29" s="1058">
        <v>70500</v>
      </c>
      <c r="AD29" s="1058"/>
      <c r="AE29" s="1058"/>
      <c r="AF29" s="1058"/>
      <c r="AG29" s="1058">
        <v>134500</v>
      </c>
      <c r="AH29" s="1058"/>
      <c r="AI29" s="1058"/>
      <c r="AJ29" s="1058"/>
      <c r="AK29" s="1058">
        <v>134500</v>
      </c>
      <c r="AL29" s="1058"/>
      <c r="AM29" s="1058"/>
      <c r="AN29" s="1058"/>
      <c r="AO29" s="343">
        <f>Q29*AC29</f>
        <v>5692875</v>
      </c>
      <c r="AP29" s="430">
        <v>0.9972</v>
      </c>
      <c r="AQ29" s="1032">
        <f>AO29*AP29</f>
        <v>5676934.95</v>
      </c>
      <c r="AR29" s="1032"/>
      <c r="AS29" s="342">
        <f>U29*AG29/2</f>
        <v>5413603.14375</v>
      </c>
      <c r="AT29" s="342">
        <v>0.9</v>
      </c>
      <c r="AU29" s="1032">
        <f>AS29*AT29</f>
        <v>4872242.829375</v>
      </c>
      <c r="AV29" s="1032"/>
      <c r="AW29" s="342">
        <f>Y29*AK29/2</f>
        <v>5436410.981250001</v>
      </c>
      <c r="AX29" s="342">
        <v>0.9</v>
      </c>
      <c r="AY29" s="1032">
        <f>AW29*AX29</f>
        <v>4892769.883125002</v>
      </c>
      <c r="AZ29" s="1033"/>
      <c r="BA29" s="134"/>
      <c r="BB29" s="134"/>
      <c r="BC29" s="134"/>
      <c r="BD29" s="134"/>
      <c r="BE29" s="134"/>
      <c r="BF29" s="134"/>
      <c r="BG29" s="140"/>
      <c r="BH29" s="140"/>
    </row>
    <row r="30" spans="1:60" s="142" customFormat="1" ht="34.5" customHeight="1" thickBot="1">
      <c r="A30" s="1175"/>
      <c r="B30" s="955" t="s">
        <v>692</v>
      </c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34" t="s">
        <v>69</v>
      </c>
      <c r="P30" s="1035"/>
      <c r="Q30" s="1036">
        <v>38.75</v>
      </c>
      <c r="R30" s="1036"/>
      <c r="S30" s="1036"/>
      <c r="T30" s="1036"/>
      <c r="U30" s="1036">
        <f aca="true" t="shared" si="0" ref="U30:U35">Q30*0.9969</f>
        <v>38.629875</v>
      </c>
      <c r="V30" s="1036"/>
      <c r="W30" s="1036"/>
      <c r="X30" s="1036"/>
      <c r="Y30" s="1036">
        <f aca="true" t="shared" si="1" ref="Y30:Y35">Q30*1.0011</f>
        <v>38.792625</v>
      </c>
      <c r="Z30" s="1036"/>
      <c r="AA30" s="1036"/>
      <c r="AB30" s="1036"/>
      <c r="AC30" s="1037">
        <v>16000</v>
      </c>
      <c r="AD30" s="1037"/>
      <c r="AE30" s="1037"/>
      <c r="AF30" s="1037"/>
      <c r="AG30" s="1037">
        <v>16000</v>
      </c>
      <c r="AH30" s="1037"/>
      <c r="AI30" s="1037"/>
      <c r="AJ30" s="1037"/>
      <c r="AK30" s="1037">
        <v>16000</v>
      </c>
      <c r="AL30" s="1037"/>
      <c r="AM30" s="1037"/>
      <c r="AN30" s="1037"/>
      <c r="AO30" s="343">
        <f aca="true" t="shared" si="2" ref="AO30:AO35">Q30*AC30</f>
        <v>620000</v>
      </c>
      <c r="AP30" s="431">
        <f>AP29</f>
        <v>0.9972</v>
      </c>
      <c r="AQ30" s="1032">
        <f aca="true" t="shared" si="3" ref="AQ30:AQ35">AO30*AP30</f>
        <v>618264</v>
      </c>
      <c r="AR30" s="1032"/>
      <c r="AS30" s="342">
        <f aca="true" t="shared" si="4" ref="AS30:AS35">U30*AG30/2</f>
        <v>309039</v>
      </c>
      <c r="AT30" s="343">
        <f>AT29</f>
        <v>0.9</v>
      </c>
      <c r="AU30" s="1032">
        <f aca="true" t="shared" si="5" ref="AU30:AU35">AS30*AT30</f>
        <v>278135.10000000003</v>
      </c>
      <c r="AV30" s="1032"/>
      <c r="AW30" s="342">
        <f aca="true" t="shared" si="6" ref="AW30:AW35">Y30*AK30/2</f>
        <v>310341</v>
      </c>
      <c r="AX30" s="342">
        <v>0.9</v>
      </c>
      <c r="AY30" s="1032">
        <f aca="true" t="shared" si="7" ref="AY30:AY35">AW30*AX30</f>
        <v>279306.9</v>
      </c>
      <c r="AZ30" s="1033"/>
      <c r="BA30" s="134"/>
      <c r="BB30" s="134"/>
      <c r="BC30" s="134"/>
      <c r="BD30" s="134"/>
      <c r="BE30" s="134"/>
      <c r="BF30" s="134"/>
      <c r="BG30" s="140"/>
      <c r="BH30" s="140"/>
    </row>
    <row r="31" spans="1:60" s="142" customFormat="1" ht="42.75" customHeight="1" thickBot="1">
      <c r="A31" s="1175"/>
      <c r="B31" s="955" t="s">
        <v>693</v>
      </c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34" t="s">
        <v>323</v>
      </c>
      <c r="P31" s="1035"/>
      <c r="Q31" s="1036">
        <v>77.35</v>
      </c>
      <c r="R31" s="1036"/>
      <c r="S31" s="1036"/>
      <c r="T31" s="1036"/>
      <c r="U31" s="1176">
        <f t="shared" si="0"/>
        <v>77.110215</v>
      </c>
      <c r="V31" s="1176"/>
      <c r="W31" s="1176"/>
      <c r="X31" s="1176"/>
      <c r="Y31" s="1036">
        <f t="shared" si="1"/>
        <v>77.435085</v>
      </c>
      <c r="Z31" s="1036"/>
      <c r="AA31" s="1036"/>
      <c r="AB31" s="1036"/>
      <c r="AC31" s="1037">
        <v>86000</v>
      </c>
      <c r="AD31" s="1037"/>
      <c r="AE31" s="1037"/>
      <c r="AF31" s="1037"/>
      <c r="AG31" s="1037">
        <v>22000</v>
      </c>
      <c r="AH31" s="1037"/>
      <c r="AI31" s="1037"/>
      <c r="AJ31" s="1037"/>
      <c r="AK31" s="1037">
        <v>22000</v>
      </c>
      <c r="AL31" s="1037"/>
      <c r="AM31" s="1037"/>
      <c r="AN31" s="1037"/>
      <c r="AO31" s="343">
        <f t="shared" si="2"/>
        <v>6652099.999999999</v>
      </c>
      <c r="AP31" s="431">
        <f>AP30</f>
        <v>0.9972</v>
      </c>
      <c r="AQ31" s="1032">
        <f t="shared" si="3"/>
        <v>6633474.119999999</v>
      </c>
      <c r="AR31" s="1032"/>
      <c r="AS31" s="342">
        <f t="shared" si="4"/>
        <v>848212.365</v>
      </c>
      <c r="AT31" s="343">
        <f>AT30</f>
        <v>0.9</v>
      </c>
      <c r="AU31" s="1032">
        <f t="shared" si="5"/>
        <v>763391.1285</v>
      </c>
      <c r="AV31" s="1032"/>
      <c r="AW31" s="342">
        <f t="shared" si="6"/>
        <v>851785.935</v>
      </c>
      <c r="AX31" s="342">
        <v>0.9</v>
      </c>
      <c r="AY31" s="1032">
        <f t="shared" si="7"/>
        <v>766607.3415000001</v>
      </c>
      <c r="AZ31" s="1033"/>
      <c r="BA31" s="134"/>
      <c r="BB31" s="134"/>
      <c r="BC31" s="134"/>
      <c r="BD31" s="134"/>
      <c r="BE31" s="134"/>
      <c r="BF31" s="134"/>
      <c r="BG31" s="140"/>
      <c r="BH31" s="140"/>
    </row>
    <row r="32" spans="1:60" s="142" customFormat="1" ht="27" customHeight="1" thickBot="1">
      <c r="A32" s="1175"/>
      <c r="B32" s="955" t="s">
        <v>694</v>
      </c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34" t="s">
        <v>565</v>
      </c>
      <c r="P32" s="1035"/>
      <c r="Q32" s="1036">
        <v>42.63</v>
      </c>
      <c r="R32" s="1036"/>
      <c r="S32" s="1036"/>
      <c r="T32" s="1036"/>
      <c r="U32" s="1036">
        <f t="shared" si="0"/>
        <v>42.497847</v>
      </c>
      <c r="V32" s="1036"/>
      <c r="W32" s="1036"/>
      <c r="X32" s="1036"/>
      <c r="Y32" s="1177">
        <f t="shared" si="1"/>
        <v>42.67689300000001</v>
      </c>
      <c r="Z32" s="1177"/>
      <c r="AA32" s="1177"/>
      <c r="AB32" s="1177"/>
      <c r="AC32" s="1037">
        <v>16200</v>
      </c>
      <c r="AD32" s="1037"/>
      <c r="AE32" s="1037"/>
      <c r="AF32" s="1037"/>
      <c r="AG32" s="1037">
        <v>16200</v>
      </c>
      <c r="AH32" s="1037"/>
      <c r="AI32" s="1037"/>
      <c r="AJ32" s="1037"/>
      <c r="AK32" s="1037">
        <v>16200</v>
      </c>
      <c r="AL32" s="1037"/>
      <c r="AM32" s="1037"/>
      <c r="AN32" s="1037"/>
      <c r="AO32" s="343">
        <f t="shared" si="2"/>
        <v>690606</v>
      </c>
      <c r="AP32" s="431">
        <f>AP31</f>
        <v>0.9972</v>
      </c>
      <c r="AQ32" s="1032">
        <f t="shared" si="3"/>
        <v>688672.3032</v>
      </c>
      <c r="AR32" s="1032"/>
      <c r="AS32" s="342">
        <f t="shared" si="4"/>
        <v>344232.5607</v>
      </c>
      <c r="AT32" s="343">
        <f>AT31</f>
        <v>0.9</v>
      </c>
      <c r="AU32" s="1032">
        <f t="shared" si="5"/>
        <v>309809.30462999997</v>
      </c>
      <c r="AV32" s="1032"/>
      <c r="AW32" s="342">
        <f t="shared" si="6"/>
        <v>345682.83330000006</v>
      </c>
      <c r="AX32" s="342">
        <v>0.9</v>
      </c>
      <c r="AY32" s="1032">
        <f t="shared" si="7"/>
        <v>311114.54997000005</v>
      </c>
      <c r="AZ32" s="1033"/>
      <c r="BA32" s="134"/>
      <c r="BB32" s="134"/>
      <c r="BC32" s="134"/>
      <c r="BD32" s="134"/>
      <c r="BE32" s="134"/>
      <c r="BF32" s="134"/>
      <c r="BG32" s="140"/>
      <c r="BH32" s="140"/>
    </row>
    <row r="33" spans="1:60" s="142" customFormat="1" ht="27.75" customHeight="1" thickBot="1">
      <c r="A33" s="1175"/>
      <c r="B33" s="955" t="s">
        <v>695</v>
      </c>
      <c r="C33" s="1054"/>
      <c r="D33" s="1054"/>
      <c r="E33" s="1054"/>
      <c r="F33" s="1054"/>
      <c r="G33" s="1054"/>
      <c r="H33" s="1054"/>
      <c r="I33" s="1054"/>
      <c r="J33" s="1054"/>
      <c r="K33" s="1054"/>
      <c r="L33" s="1054"/>
      <c r="M33" s="1054"/>
      <c r="N33" s="1054"/>
      <c r="O33" s="1034" t="s">
        <v>566</v>
      </c>
      <c r="P33" s="1035"/>
      <c r="Q33" s="1036">
        <v>38181.85</v>
      </c>
      <c r="R33" s="1036"/>
      <c r="S33" s="1036"/>
      <c r="T33" s="1036"/>
      <c r="U33" s="1036">
        <f t="shared" si="0"/>
        <v>38063.486265</v>
      </c>
      <c r="V33" s="1036"/>
      <c r="W33" s="1036"/>
      <c r="X33" s="1036"/>
      <c r="Y33" s="1036">
        <f t="shared" si="1"/>
        <v>38223.850035</v>
      </c>
      <c r="Z33" s="1036"/>
      <c r="AA33" s="1036"/>
      <c r="AB33" s="1036"/>
      <c r="AC33" s="1037">
        <v>200</v>
      </c>
      <c r="AD33" s="1037"/>
      <c r="AE33" s="1037"/>
      <c r="AF33" s="1037"/>
      <c r="AG33" s="1037">
        <v>1200</v>
      </c>
      <c r="AH33" s="1037"/>
      <c r="AI33" s="1037"/>
      <c r="AJ33" s="1037"/>
      <c r="AK33" s="1037">
        <v>1200</v>
      </c>
      <c r="AL33" s="1037"/>
      <c r="AM33" s="1037"/>
      <c r="AN33" s="1037"/>
      <c r="AO33" s="343">
        <f t="shared" si="2"/>
        <v>7636370</v>
      </c>
      <c r="AP33" s="431">
        <f>AP32</f>
        <v>0.9972</v>
      </c>
      <c r="AQ33" s="1032">
        <f t="shared" si="3"/>
        <v>7614988.164</v>
      </c>
      <c r="AR33" s="1032"/>
      <c r="AS33" s="342">
        <f t="shared" si="4"/>
        <v>22838091.759</v>
      </c>
      <c r="AT33" s="343">
        <f>AT32</f>
        <v>0.9</v>
      </c>
      <c r="AU33" s="1032">
        <f t="shared" si="5"/>
        <v>20554282.5831</v>
      </c>
      <c r="AV33" s="1032"/>
      <c r="AW33" s="342">
        <f t="shared" si="6"/>
        <v>22934310.021</v>
      </c>
      <c r="AX33" s="342">
        <v>0.9</v>
      </c>
      <c r="AY33" s="1032">
        <f t="shared" si="7"/>
        <v>20640879.018900003</v>
      </c>
      <c r="AZ33" s="1033"/>
      <c r="BA33" s="134"/>
      <c r="BB33" s="134"/>
      <c r="BC33" s="134"/>
      <c r="BD33" s="134"/>
      <c r="BE33" s="134"/>
      <c r="BF33" s="134"/>
      <c r="BG33" s="140"/>
      <c r="BH33" s="140"/>
    </row>
    <row r="34" spans="1:60" s="142" customFormat="1" ht="41.25" customHeight="1" thickBot="1">
      <c r="A34" s="1175"/>
      <c r="B34" s="955" t="s">
        <v>699</v>
      </c>
      <c r="C34" s="1054"/>
      <c r="D34" s="1054"/>
      <c r="E34" s="1054"/>
      <c r="F34" s="1054"/>
      <c r="G34" s="1054"/>
      <c r="H34" s="1054"/>
      <c r="I34" s="1054"/>
      <c r="J34" s="1054"/>
      <c r="K34" s="1054"/>
      <c r="L34" s="1054"/>
      <c r="M34" s="1054"/>
      <c r="N34" s="1054"/>
      <c r="O34" s="962" t="s">
        <v>567</v>
      </c>
      <c r="P34" s="1041"/>
      <c r="Q34" s="1013">
        <v>7270.31</v>
      </c>
      <c r="R34" s="1173"/>
      <c r="S34" s="1173"/>
      <c r="T34" s="1174"/>
      <c r="U34" s="1036">
        <v>0</v>
      </c>
      <c r="V34" s="1036"/>
      <c r="W34" s="1036"/>
      <c r="X34" s="1036"/>
      <c r="Y34" s="1036">
        <v>0</v>
      </c>
      <c r="Z34" s="1036"/>
      <c r="AA34" s="1036"/>
      <c r="AB34" s="1036"/>
      <c r="AC34" s="1044">
        <v>1000</v>
      </c>
      <c r="AD34" s="1173"/>
      <c r="AE34" s="1173"/>
      <c r="AF34" s="1174"/>
      <c r="AG34" s="1044">
        <v>0</v>
      </c>
      <c r="AH34" s="1173"/>
      <c r="AI34" s="1173"/>
      <c r="AJ34" s="1174"/>
      <c r="AK34" s="1044">
        <v>0</v>
      </c>
      <c r="AL34" s="1173"/>
      <c r="AM34" s="1173"/>
      <c r="AN34" s="1174"/>
      <c r="AO34" s="343">
        <f t="shared" si="2"/>
        <v>7270310</v>
      </c>
      <c r="AP34" s="431">
        <v>0.9972</v>
      </c>
      <c r="AQ34" s="1032">
        <f t="shared" si="3"/>
        <v>7249953.132</v>
      </c>
      <c r="AR34" s="1032"/>
      <c r="AS34" s="342">
        <f t="shared" si="4"/>
        <v>0</v>
      </c>
      <c r="AT34" s="343"/>
      <c r="AU34" s="1032">
        <f t="shared" si="5"/>
        <v>0</v>
      </c>
      <c r="AV34" s="1032"/>
      <c r="AW34" s="342">
        <f t="shared" si="6"/>
        <v>0</v>
      </c>
      <c r="AX34" s="342"/>
      <c r="AY34" s="1032">
        <f t="shared" si="7"/>
        <v>0</v>
      </c>
      <c r="AZ34" s="1033"/>
      <c r="BA34" s="134"/>
      <c r="BB34" s="134"/>
      <c r="BC34" s="134"/>
      <c r="BD34" s="134"/>
      <c r="BE34" s="134"/>
      <c r="BF34" s="134"/>
      <c r="BG34" s="140"/>
      <c r="BH34" s="140"/>
    </row>
    <row r="35" spans="1:60" s="142" customFormat="1" ht="42.75" customHeight="1">
      <c r="A35" s="1175"/>
      <c r="B35" s="955" t="s">
        <v>696</v>
      </c>
      <c r="C35" s="1054"/>
      <c r="D35" s="1054"/>
      <c r="E35" s="1054"/>
      <c r="F35" s="1054"/>
      <c r="G35" s="1054"/>
      <c r="H35" s="1054"/>
      <c r="I35" s="1054"/>
      <c r="J35" s="1054"/>
      <c r="K35" s="1054"/>
      <c r="L35" s="1054"/>
      <c r="M35" s="1054"/>
      <c r="N35" s="1054"/>
      <c r="O35" s="1034" t="s">
        <v>568</v>
      </c>
      <c r="P35" s="1035"/>
      <c r="Q35" s="1036">
        <v>18.83</v>
      </c>
      <c r="R35" s="1036"/>
      <c r="S35" s="1036"/>
      <c r="T35" s="1036"/>
      <c r="U35" s="1176">
        <f t="shared" si="0"/>
        <v>18.771627</v>
      </c>
      <c r="V35" s="1176"/>
      <c r="W35" s="1176"/>
      <c r="X35" s="1176"/>
      <c r="Y35" s="1176">
        <f t="shared" si="1"/>
        <v>18.850713</v>
      </c>
      <c r="Z35" s="1176"/>
      <c r="AA35" s="1176"/>
      <c r="AB35" s="1176"/>
      <c r="AC35" s="1037">
        <v>295000</v>
      </c>
      <c r="AD35" s="1037"/>
      <c r="AE35" s="1037"/>
      <c r="AF35" s="1037"/>
      <c r="AG35" s="1037">
        <v>295000</v>
      </c>
      <c r="AH35" s="1037"/>
      <c r="AI35" s="1037"/>
      <c r="AJ35" s="1037"/>
      <c r="AK35" s="1037">
        <v>295000</v>
      </c>
      <c r="AL35" s="1037"/>
      <c r="AM35" s="1037"/>
      <c r="AN35" s="1037"/>
      <c r="AO35" s="1178">
        <f>Q35*AC35+65149</f>
        <v>5619998.999999999</v>
      </c>
      <c r="AP35" s="431">
        <f>AP33</f>
        <v>0.9972</v>
      </c>
      <c r="AQ35" s="1032">
        <f>AO35*AP35-349.67</f>
        <v>5603913.332799999</v>
      </c>
      <c r="AR35" s="1032"/>
      <c r="AS35" s="342">
        <f>U35*AG35/2+1561766.19</f>
        <v>4330581.172499999</v>
      </c>
      <c r="AT35" s="343">
        <f>AT33</f>
        <v>0.9</v>
      </c>
      <c r="AU35" s="1032">
        <f>AS35*AT35+16</f>
        <v>3897539.0552499997</v>
      </c>
      <c r="AV35" s="1032"/>
      <c r="AW35" s="342">
        <f>Y35*AK35/2+1569749.06</f>
        <v>4350229.2275</v>
      </c>
      <c r="AX35" s="342">
        <v>0.9</v>
      </c>
      <c r="AY35" s="1032">
        <f>AW35*AX35+16</f>
        <v>3915222.30475</v>
      </c>
      <c r="AZ35" s="1033"/>
      <c r="BA35" s="134"/>
      <c r="BB35" s="134"/>
      <c r="BC35" s="134"/>
      <c r="BD35" s="134"/>
      <c r="BE35" s="134"/>
      <c r="BF35" s="134"/>
      <c r="BG35" s="140"/>
      <c r="BH35" s="140"/>
    </row>
    <row r="36" spans="1:60" s="142" customFormat="1" ht="18" customHeight="1">
      <c r="A36" s="140"/>
      <c r="B36" s="961" t="s">
        <v>560</v>
      </c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34" t="s">
        <v>700</v>
      </c>
      <c r="P36" s="1035"/>
      <c r="Q36" s="1037" t="s">
        <v>33</v>
      </c>
      <c r="R36" s="1037"/>
      <c r="S36" s="1037"/>
      <c r="T36" s="1037"/>
      <c r="U36" s="1037" t="s">
        <v>33</v>
      </c>
      <c r="V36" s="1037"/>
      <c r="W36" s="1037"/>
      <c r="X36" s="1037"/>
      <c r="Y36" s="1037" t="s">
        <v>33</v>
      </c>
      <c r="Z36" s="1037"/>
      <c r="AA36" s="1037"/>
      <c r="AB36" s="1037"/>
      <c r="AC36" s="1037" t="s">
        <v>33</v>
      </c>
      <c r="AD36" s="1037"/>
      <c r="AE36" s="1037"/>
      <c r="AF36" s="1037"/>
      <c r="AG36" s="1037" t="s">
        <v>33</v>
      </c>
      <c r="AH36" s="1037"/>
      <c r="AI36" s="1037"/>
      <c r="AJ36" s="1037"/>
      <c r="AK36" s="1037" t="s">
        <v>33</v>
      </c>
      <c r="AL36" s="1037"/>
      <c r="AM36" s="1037"/>
      <c r="AN36" s="1037"/>
      <c r="AO36" s="344">
        <f>AO38+AO39+AO40</f>
        <v>81000</v>
      </c>
      <c r="AP36" s="344">
        <v>1</v>
      </c>
      <c r="AQ36" s="1038">
        <v>81000</v>
      </c>
      <c r="AR36" s="1038"/>
      <c r="AS36" s="344">
        <v>81000</v>
      </c>
      <c r="AT36" s="344">
        <v>0.9</v>
      </c>
      <c r="AU36" s="1042">
        <v>72900</v>
      </c>
      <c r="AV36" s="1043"/>
      <c r="AW36" s="344">
        <v>81000</v>
      </c>
      <c r="AX36" s="344">
        <v>0.9</v>
      </c>
      <c r="AY36" s="1042">
        <v>72900</v>
      </c>
      <c r="AZ36" s="1179"/>
      <c r="BA36" s="134"/>
      <c r="BB36" s="134"/>
      <c r="BC36" s="134"/>
      <c r="BD36" s="134"/>
      <c r="BE36" s="134"/>
      <c r="BF36" s="134"/>
      <c r="BG36" s="140"/>
      <c r="BH36" s="140"/>
    </row>
    <row r="37" spans="1:60" s="142" customFormat="1" ht="18" customHeight="1">
      <c r="A37" s="140"/>
      <c r="B37" s="961" t="s">
        <v>1</v>
      </c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962"/>
      <c r="P37" s="1041"/>
      <c r="Q37" s="1044"/>
      <c r="R37" s="1045"/>
      <c r="S37" s="1045"/>
      <c r="T37" s="1046"/>
      <c r="U37" s="1044"/>
      <c r="V37" s="1045"/>
      <c r="W37" s="1045"/>
      <c r="X37" s="1046"/>
      <c r="Y37" s="1044"/>
      <c r="Z37" s="1045"/>
      <c r="AA37" s="1045"/>
      <c r="AB37" s="1046"/>
      <c r="AC37" s="1044"/>
      <c r="AD37" s="1045"/>
      <c r="AE37" s="1045"/>
      <c r="AF37" s="1046"/>
      <c r="AG37" s="1044"/>
      <c r="AH37" s="1045"/>
      <c r="AI37" s="1045"/>
      <c r="AJ37" s="1046"/>
      <c r="AK37" s="1037"/>
      <c r="AL37" s="1037"/>
      <c r="AM37" s="1037"/>
      <c r="AN37" s="1037"/>
      <c r="AO37" s="344"/>
      <c r="AP37" s="344"/>
      <c r="AQ37" s="1038"/>
      <c r="AR37" s="1038"/>
      <c r="AS37" s="344" t="s">
        <v>7</v>
      </c>
      <c r="AT37" s="344"/>
      <c r="AU37" s="1042"/>
      <c r="AV37" s="1043"/>
      <c r="AW37" s="344" t="s">
        <v>7</v>
      </c>
      <c r="AX37" s="344"/>
      <c r="AY37" s="1042"/>
      <c r="AZ37" s="1179"/>
      <c r="BA37" s="134"/>
      <c r="BB37" s="134"/>
      <c r="BC37" s="134"/>
      <c r="BD37" s="134"/>
      <c r="BE37" s="134"/>
      <c r="BF37" s="134"/>
      <c r="BG37" s="140"/>
      <c r="BH37" s="140"/>
    </row>
    <row r="38" spans="1:60" s="142" customFormat="1" ht="18" customHeight="1">
      <c r="A38" s="140"/>
      <c r="B38" s="961" t="s">
        <v>561</v>
      </c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962"/>
      <c r="P38" s="1041"/>
      <c r="Q38" s="1037" t="s">
        <v>33</v>
      </c>
      <c r="R38" s="1037"/>
      <c r="S38" s="1037"/>
      <c r="T38" s="1037"/>
      <c r="U38" s="1037" t="s">
        <v>33</v>
      </c>
      <c r="V38" s="1037"/>
      <c r="W38" s="1037"/>
      <c r="X38" s="1037"/>
      <c r="Y38" s="1037" t="s">
        <v>33</v>
      </c>
      <c r="Z38" s="1037"/>
      <c r="AA38" s="1037"/>
      <c r="AB38" s="1037"/>
      <c r="AC38" s="1037" t="s">
        <v>33</v>
      </c>
      <c r="AD38" s="1037"/>
      <c r="AE38" s="1037"/>
      <c r="AF38" s="1037"/>
      <c r="AG38" s="1037" t="s">
        <v>33</v>
      </c>
      <c r="AH38" s="1037"/>
      <c r="AI38" s="1037"/>
      <c r="AJ38" s="1037"/>
      <c r="AK38" s="1037" t="s">
        <v>33</v>
      </c>
      <c r="AL38" s="1037"/>
      <c r="AM38" s="1037"/>
      <c r="AN38" s="1037"/>
      <c r="AO38" s="344">
        <v>14800</v>
      </c>
      <c r="AP38" s="344">
        <v>1</v>
      </c>
      <c r="AQ38" s="1038">
        <v>14800</v>
      </c>
      <c r="AR38" s="1038"/>
      <c r="AS38" s="344">
        <v>14800</v>
      </c>
      <c r="AT38" s="344">
        <v>0.9</v>
      </c>
      <c r="AU38" s="1042">
        <v>13300</v>
      </c>
      <c r="AV38" s="1043"/>
      <c r="AW38" s="344">
        <v>14800</v>
      </c>
      <c r="AX38" s="344">
        <v>0.9</v>
      </c>
      <c r="AY38" s="1042">
        <v>13300</v>
      </c>
      <c r="AZ38" s="1179"/>
      <c r="BA38" s="134"/>
      <c r="BB38" s="134"/>
      <c r="BC38" s="134"/>
      <c r="BD38" s="134"/>
      <c r="BE38" s="134"/>
      <c r="BF38" s="134"/>
      <c r="BG38" s="140"/>
      <c r="BH38" s="140"/>
    </row>
    <row r="39" spans="1:60" s="142" customFormat="1" ht="18" customHeight="1">
      <c r="A39" s="140"/>
      <c r="B39" s="379" t="s">
        <v>562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962"/>
      <c r="P39" s="1041"/>
      <c r="Q39" s="1037" t="s">
        <v>33</v>
      </c>
      <c r="R39" s="1037"/>
      <c r="S39" s="1037"/>
      <c r="T39" s="1037"/>
      <c r="U39" s="1037" t="s">
        <v>33</v>
      </c>
      <c r="V39" s="1037"/>
      <c r="W39" s="1037"/>
      <c r="X39" s="1037"/>
      <c r="Y39" s="1037" t="s">
        <v>33</v>
      </c>
      <c r="Z39" s="1037"/>
      <c r="AA39" s="1037"/>
      <c r="AB39" s="1037"/>
      <c r="AC39" s="1037" t="s">
        <v>33</v>
      </c>
      <c r="AD39" s="1037"/>
      <c r="AE39" s="1037"/>
      <c r="AF39" s="1037"/>
      <c r="AG39" s="1037" t="s">
        <v>33</v>
      </c>
      <c r="AH39" s="1037"/>
      <c r="AI39" s="1037"/>
      <c r="AJ39" s="1037"/>
      <c r="AK39" s="1037" t="s">
        <v>33</v>
      </c>
      <c r="AL39" s="1037"/>
      <c r="AM39" s="1037"/>
      <c r="AN39" s="1037"/>
      <c r="AO39" s="344">
        <v>55000</v>
      </c>
      <c r="AP39" s="344">
        <v>1</v>
      </c>
      <c r="AQ39" s="1038">
        <v>55000</v>
      </c>
      <c r="AR39" s="1038"/>
      <c r="AS39" s="344">
        <v>55000</v>
      </c>
      <c r="AT39" s="344">
        <v>0.9</v>
      </c>
      <c r="AU39" s="1042">
        <v>49500</v>
      </c>
      <c r="AV39" s="1043"/>
      <c r="AW39" s="344">
        <v>55000</v>
      </c>
      <c r="AX39" s="344">
        <v>0.9</v>
      </c>
      <c r="AY39" s="1042">
        <v>49500</v>
      </c>
      <c r="AZ39" s="1179"/>
      <c r="BA39" s="134"/>
      <c r="BB39" s="134"/>
      <c r="BC39" s="134"/>
      <c r="BD39" s="134"/>
      <c r="BE39" s="134"/>
      <c r="BF39" s="134"/>
      <c r="BG39" s="140"/>
      <c r="BH39" s="140"/>
    </row>
    <row r="40" spans="1:60" s="142" customFormat="1" ht="18" customHeight="1">
      <c r="A40" s="140"/>
      <c r="B40" s="379" t="s">
        <v>563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962"/>
      <c r="P40" s="1041"/>
      <c r="Q40" s="1037" t="s">
        <v>33</v>
      </c>
      <c r="R40" s="1037"/>
      <c r="S40" s="1037"/>
      <c r="T40" s="1037"/>
      <c r="U40" s="1037" t="s">
        <v>33</v>
      </c>
      <c r="V40" s="1037"/>
      <c r="W40" s="1037"/>
      <c r="X40" s="1037"/>
      <c r="Y40" s="1037" t="s">
        <v>33</v>
      </c>
      <c r="Z40" s="1037"/>
      <c r="AA40" s="1037"/>
      <c r="AB40" s="1037"/>
      <c r="AC40" s="1037" t="s">
        <v>33</v>
      </c>
      <c r="AD40" s="1037"/>
      <c r="AE40" s="1037"/>
      <c r="AF40" s="1037"/>
      <c r="AG40" s="1037" t="s">
        <v>33</v>
      </c>
      <c r="AH40" s="1037"/>
      <c r="AI40" s="1037"/>
      <c r="AJ40" s="1037"/>
      <c r="AK40" s="1037" t="s">
        <v>33</v>
      </c>
      <c r="AL40" s="1037"/>
      <c r="AM40" s="1037"/>
      <c r="AN40" s="1037"/>
      <c r="AO40" s="344">
        <v>11200</v>
      </c>
      <c r="AP40" s="344">
        <v>1</v>
      </c>
      <c r="AQ40" s="1038">
        <v>11200</v>
      </c>
      <c r="AR40" s="1038"/>
      <c r="AS40" s="344">
        <v>11200</v>
      </c>
      <c r="AT40" s="344">
        <v>0.9</v>
      </c>
      <c r="AU40" s="1042">
        <v>10100</v>
      </c>
      <c r="AV40" s="1043"/>
      <c r="AW40" s="344">
        <v>11200</v>
      </c>
      <c r="AX40" s="344">
        <v>0.9</v>
      </c>
      <c r="AY40" s="1042">
        <v>10100</v>
      </c>
      <c r="AZ40" s="1179"/>
      <c r="BA40" s="134"/>
      <c r="BB40" s="134"/>
      <c r="BC40" s="134"/>
      <c r="BD40" s="134"/>
      <c r="BE40" s="134"/>
      <c r="BF40" s="134"/>
      <c r="BG40" s="140"/>
      <c r="BH40" s="140"/>
    </row>
    <row r="41" spans="1:60" s="142" customFormat="1" ht="18" customHeight="1" hidden="1">
      <c r="A41" s="140"/>
      <c r="B41" s="380"/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962"/>
      <c r="P41" s="1041"/>
      <c r="Q41" s="1044"/>
      <c r="R41" s="1045"/>
      <c r="S41" s="1045"/>
      <c r="T41" s="1046"/>
      <c r="U41" s="1044"/>
      <c r="V41" s="1045"/>
      <c r="W41" s="1045"/>
      <c r="X41" s="1046"/>
      <c r="Y41" s="1044"/>
      <c r="Z41" s="1045"/>
      <c r="AA41" s="1045"/>
      <c r="AB41" s="1046"/>
      <c r="AC41" s="1044"/>
      <c r="AD41" s="1045"/>
      <c r="AE41" s="1045"/>
      <c r="AF41" s="1046"/>
      <c r="AG41" s="1044"/>
      <c r="AH41" s="1045"/>
      <c r="AI41" s="1045"/>
      <c r="AJ41" s="1046"/>
      <c r="AK41" s="1037"/>
      <c r="AL41" s="1037"/>
      <c r="AM41" s="1037"/>
      <c r="AN41" s="1037"/>
      <c r="AO41" s="344"/>
      <c r="AP41" s="344"/>
      <c r="AQ41" s="1038"/>
      <c r="AR41" s="1038"/>
      <c r="AS41" s="344"/>
      <c r="AT41" s="344"/>
      <c r="AU41" s="1038"/>
      <c r="AV41" s="1038"/>
      <c r="AW41" s="344"/>
      <c r="AX41" s="344"/>
      <c r="AY41" s="1038"/>
      <c r="AZ41" s="1039"/>
      <c r="BA41" s="134"/>
      <c r="BB41" s="134"/>
      <c r="BC41" s="134"/>
      <c r="BD41" s="134"/>
      <c r="BE41" s="134"/>
      <c r="BF41" s="134"/>
      <c r="BG41" s="140"/>
      <c r="BH41" s="140"/>
    </row>
    <row r="42" spans="1:52" s="320" customFormat="1" ht="18" customHeight="1" thickBot="1">
      <c r="A42" s="140"/>
      <c r="B42" s="966" t="s">
        <v>320</v>
      </c>
      <c r="C42" s="967"/>
      <c r="D42" s="967"/>
      <c r="E42" s="967"/>
      <c r="F42" s="967"/>
      <c r="G42" s="967"/>
      <c r="H42" s="967"/>
      <c r="I42" s="967"/>
      <c r="J42" s="967"/>
      <c r="K42" s="967"/>
      <c r="L42" s="967"/>
      <c r="M42" s="967"/>
      <c r="N42" s="967"/>
      <c r="O42" s="1047">
        <v>9000</v>
      </c>
      <c r="P42" s="1048"/>
      <c r="Q42" s="1049" t="s">
        <v>33</v>
      </c>
      <c r="R42" s="1049"/>
      <c r="S42" s="1049"/>
      <c r="T42" s="1049"/>
      <c r="U42" s="1049" t="s">
        <v>33</v>
      </c>
      <c r="V42" s="1049"/>
      <c r="W42" s="1049"/>
      <c r="X42" s="1049"/>
      <c r="Y42" s="1049" t="s">
        <v>33</v>
      </c>
      <c r="Z42" s="1049"/>
      <c r="AA42" s="1049"/>
      <c r="AB42" s="1049"/>
      <c r="AC42" s="1049" t="s">
        <v>33</v>
      </c>
      <c r="AD42" s="1049"/>
      <c r="AE42" s="1049"/>
      <c r="AF42" s="1049"/>
      <c r="AG42" s="1049" t="s">
        <v>33</v>
      </c>
      <c r="AH42" s="1049"/>
      <c r="AI42" s="1049"/>
      <c r="AJ42" s="1049"/>
      <c r="AK42" s="1049" t="s">
        <v>33</v>
      </c>
      <c r="AL42" s="1049"/>
      <c r="AM42" s="1049"/>
      <c r="AN42" s="1049"/>
      <c r="AO42" s="345">
        <f>SUM(AO29:AO36)</f>
        <v>34263260</v>
      </c>
      <c r="AP42" s="345" t="s">
        <v>3</v>
      </c>
      <c r="AQ42" s="1050">
        <f>SUM(AQ29:AQ36)</f>
        <v>34167200.002</v>
      </c>
      <c r="AR42" s="1051"/>
      <c r="AS42" s="345">
        <f>SUM(AS29:AS36)</f>
        <v>34164760.00095</v>
      </c>
      <c r="AT42" s="345" t="s">
        <v>3</v>
      </c>
      <c r="AU42" s="1052">
        <f>SUM(AU29:AU36)</f>
        <v>30748300.000855</v>
      </c>
      <c r="AV42" s="1052"/>
      <c r="AW42" s="345">
        <f>SUM(AW29:AW36)</f>
        <v>34309759.998050004</v>
      </c>
      <c r="AX42" s="345" t="s">
        <v>3</v>
      </c>
      <c r="AY42" s="1052">
        <f>SUM(AY29:AY36)</f>
        <v>30878799.998245005</v>
      </c>
      <c r="AZ42" s="1053"/>
    </row>
    <row r="43" spans="1:52" s="131" customFormat="1" ht="15" customHeight="1">
      <c r="A43" s="138"/>
      <c r="B43" s="318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  <c r="AF43" s="319"/>
      <c r="AG43" s="319"/>
      <c r="AH43" s="319"/>
      <c r="AI43" s="319"/>
      <c r="AJ43" s="319"/>
      <c r="AK43" s="319"/>
      <c r="AL43" s="319"/>
      <c r="AM43" s="319"/>
      <c r="AN43" s="319"/>
      <c r="AO43" s="319"/>
      <c r="AP43" s="319"/>
      <c r="AQ43" s="319"/>
      <c r="AR43" s="319"/>
      <c r="AS43" s="319"/>
      <c r="AT43" s="319"/>
      <c r="AU43" s="319"/>
      <c r="AV43" s="319"/>
      <c r="AW43" s="319"/>
      <c r="AX43" s="319"/>
      <c r="AY43" s="319"/>
      <c r="AZ43" s="319"/>
    </row>
    <row r="44" spans="2:52" s="320" customFormat="1" ht="13.5">
      <c r="B44" s="930" t="s">
        <v>358</v>
      </c>
      <c r="C44" s="930"/>
      <c r="D44" s="930"/>
      <c r="E44" s="930"/>
      <c r="F44" s="930"/>
      <c r="G44" s="930"/>
      <c r="H44" s="930"/>
      <c r="I44" s="930"/>
      <c r="J44" s="930"/>
      <c r="K44" s="930"/>
      <c r="L44" s="930"/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930"/>
      <c r="Y44" s="930"/>
      <c r="Z44" s="930"/>
      <c r="AA44" s="930"/>
      <c r="AB44" s="930"/>
      <c r="AC44" s="930"/>
      <c r="AD44" s="930"/>
      <c r="AE44" s="930"/>
      <c r="AF44" s="930"/>
      <c r="AG44" s="930"/>
      <c r="AH44" s="930"/>
      <c r="AI44" s="930"/>
      <c r="AJ44" s="930"/>
      <c r="AK44" s="930"/>
      <c r="AL44" s="930"/>
      <c r="AM44" s="930"/>
      <c r="AN44" s="930"/>
      <c r="AO44" s="930"/>
      <c r="AP44" s="930"/>
      <c r="AQ44" s="930"/>
      <c r="AR44" s="930"/>
      <c r="AS44" s="930"/>
      <c r="AT44" s="930"/>
      <c r="AU44" s="930"/>
      <c r="AV44" s="930"/>
      <c r="AW44" s="930"/>
      <c r="AX44" s="930"/>
      <c r="AY44" s="930"/>
      <c r="AZ44" s="930"/>
    </row>
    <row r="45" s="320" customFormat="1" ht="7.5" customHeight="1"/>
    <row r="46" spans="2:52" s="165" customFormat="1" ht="24.75" customHeight="1">
      <c r="B46" s="931" t="s">
        <v>359</v>
      </c>
      <c r="C46" s="932"/>
      <c r="D46" s="932"/>
      <c r="E46" s="932"/>
      <c r="F46" s="933"/>
      <c r="G46" s="931" t="s">
        <v>360</v>
      </c>
      <c r="H46" s="932"/>
      <c r="I46" s="932"/>
      <c r="J46" s="932"/>
      <c r="K46" s="932"/>
      <c r="L46" s="932"/>
      <c r="M46" s="932"/>
      <c r="N46" s="933"/>
      <c r="O46" s="931" t="s">
        <v>361</v>
      </c>
      <c r="P46" s="932"/>
      <c r="Q46" s="932"/>
      <c r="R46" s="932"/>
      <c r="S46" s="932"/>
      <c r="T46" s="932"/>
      <c r="U46" s="932"/>
      <c r="V46" s="932"/>
      <c r="W46" s="932"/>
      <c r="X46" s="932"/>
      <c r="Y46" s="932"/>
      <c r="Z46" s="932"/>
      <c r="AA46" s="932"/>
      <c r="AB46" s="932"/>
      <c r="AC46" s="932"/>
      <c r="AD46" s="932"/>
      <c r="AE46" s="932"/>
      <c r="AF46" s="932"/>
      <c r="AG46" s="932"/>
      <c r="AH46" s="932"/>
      <c r="AI46" s="932"/>
      <c r="AJ46" s="932"/>
      <c r="AK46" s="932"/>
      <c r="AL46" s="932"/>
      <c r="AM46" s="932"/>
      <c r="AN46" s="932"/>
      <c r="AO46" s="932"/>
      <c r="AP46" s="932"/>
      <c r="AQ46" s="932"/>
      <c r="AR46" s="932"/>
      <c r="AS46" s="932"/>
      <c r="AT46" s="932"/>
      <c r="AU46" s="932"/>
      <c r="AV46" s="932"/>
      <c r="AW46" s="932"/>
      <c r="AX46" s="932"/>
      <c r="AY46" s="932"/>
      <c r="AZ46" s="932"/>
    </row>
    <row r="47" spans="2:52" ht="13.5">
      <c r="B47" s="934">
        <v>1</v>
      </c>
      <c r="C47" s="935"/>
      <c r="D47" s="935"/>
      <c r="E47" s="935"/>
      <c r="F47" s="936"/>
      <c r="G47" s="937">
        <v>2</v>
      </c>
      <c r="H47" s="938"/>
      <c r="I47" s="938"/>
      <c r="J47" s="938"/>
      <c r="K47" s="938"/>
      <c r="L47" s="938"/>
      <c r="M47" s="938"/>
      <c r="N47" s="939"/>
      <c r="O47" s="937">
        <v>3</v>
      </c>
      <c r="P47" s="938"/>
      <c r="Q47" s="938"/>
      <c r="R47" s="938"/>
      <c r="S47" s="938"/>
      <c r="T47" s="938"/>
      <c r="U47" s="938"/>
      <c r="V47" s="938"/>
      <c r="W47" s="938"/>
      <c r="X47" s="938"/>
      <c r="Y47" s="938"/>
      <c r="Z47" s="938"/>
      <c r="AA47" s="938"/>
      <c r="AB47" s="938"/>
      <c r="AC47" s="938"/>
      <c r="AD47" s="938"/>
      <c r="AE47" s="938"/>
      <c r="AF47" s="938"/>
      <c r="AG47" s="938"/>
      <c r="AH47" s="938"/>
      <c r="AI47" s="938"/>
      <c r="AJ47" s="938"/>
      <c r="AK47" s="938"/>
      <c r="AL47" s="938"/>
      <c r="AM47" s="938"/>
      <c r="AN47" s="938"/>
      <c r="AO47" s="938"/>
      <c r="AP47" s="938"/>
      <c r="AQ47" s="938"/>
      <c r="AR47" s="938"/>
      <c r="AS47" s="938"/>
      <c r="AT47" s="938"/>
      <c r="AU47" s="938"/>
      <c r="AV47" s="938"/>
      <c r="AW47" s="938"/>
      <c r="AX47" s="938"/>
      <c r="AY47" s="938"/>
      <c r="AZ47" s="938"/>
    </row>
    <row r="48" spans="2:52" ht="28.5" customHeight="1">
      <c r="B48" s="940" t="s">
        <v>686</v>
      </c>
      <c r="C48" s="940"/>
      <c r="D48" s="940"/>
      <c r="E48" s="940"/>
      <c r="F48" s="940"/>
      <c r="G48" s="940"/>
      <c r="H48" s="940"/>
      <c r="I48" s="940"/>
      <c r="J48" s="940"/>
      <c r="K48" s="940"/>
      <c r="L48" s="940"/>
      <c r="M48" s="940"/>
      <c r="N48" s="940"/>
      <c r="O48" s="941" t="s">
        <v>687</v>
      </c>
      <c r="P48" s="941"/>
      <c r="Q48" s="941"/>
      <c r="R48" s="941"/>
      <c r="S48" s="941"/>
      <c r="T48" s="941"/>
      <c r="U48" s="941"/>
      <c r="V48" s="941"/>
      <c r="W48" s="941"/>
      <c r="X48" s="941"/>
      <c r="Y48" s="941"/>
      <c r="Z48" s="941"/>
      <c r="AA48" s="941"/>
      <c r="AB48" s="941"/>
      <c r="AC48" s="941"/>
      <c r="AD48" s="941"/>
      <c r="AE48" s="941"/>
      <c r="AF48" s="941"/>
      <c r="AG48" s="941"/>
      <c r="AH48" s="941"/>
      <c r="AI48" s="941"/>
      <c r="AJ48" s="941"/>
      <c r="AK48" s="941"/>
      <c r="AL48" s="941"/>
      <c r="AM48" s="941"/>
      <c r="AN48" s="941"/>
      <c r="AO48" s="941"/>
      <c r="AP48" s="941"/>
      <c r="AQ48" s="941"/>
      <c r="AR48" s="941"/>
      <c r="AS48" s="941"/>
      <c r="AT48" s="941"/>
      <c r="AU48" s="941"/>
      <c r="AV48" s="941"/>
      <c r="AW48" s="941"/>
      <c r="AX48" s="941"/>
      <c r="AY48" s="941"/>
      <c r="AZ48" s="941"/>
    </row>
    <row r="49" spans="2:52" ht="18" customHeight="1">
      <c r="B49" s="940"/>
      <c r="C49" s="940"/>
      <c r="D49" s="940"/>
      <c r="E49" s="940"/>
      <c r="F49" s="940"/>
      <c r="G49" s="940"/>
      <c r="H49" s="940"/>
      <c r="I49" s="940"/>
      <c r="J49" s="940"/>
      <c r="K49" s="940"/>
      <c r="L49" s="940"/>
      <c r="M49" s="940"/>
      <c r="N49" s="940"/>
      <c r="O49" s="940"/>
      <c r="P49" s="940"/>
      <c r="Q49" s="940"/>
      <c r="R49" s="940"/>
      <c r="S49" s="940"/>
      <c r="T49" s="940"/>
      <c r="U49" s="940"/>
      <c r="V49" s="940"/>
      <c r="W49" s="940"/>
      <c r="X49" s="940"/>
      <c r="Y49" s="940"/>
      <c r="Z49" s="940"/>
      <c r="AA49" s="940"/>
      <c r="AB49" s="940"/>
      <c r="AC49" s="940"/>
      <c r="AD49" s="940"/>
      <c r="AE49" s="940"/>
      <c r="AF49" s="940"/>
      <c r="AG49" s="940"/>
      <c r="AH49" s="940"/>
      <c r="AI49" s="940"/>
      <c r="AJ49" s="940"/>
      <c r="AK49" s="940"/>
      <c r="AL49" s="940"/>
      <c r="AM49" s="940"/>
      <c r="AN49" s="940"/>
      <c r="AO49" s="940"/>
      <c r="AP49" s="940"/>
      <c r="AQ49" s="940"/>
      <c r="AR49" s="940"/>
      <c r="AS49" s="940"/>
      <c r="AT49" s="940"/>
      <c r="AU49" s="940"/>
      <c r="AV49" s="940"/>
      <c r="AW49" s="940"/>
      <c r="AX49" s="940"/>
      <c r="AY49" s="940"/>
      <c r="AZ49" s="940"/>
    </row>
    <row r="51" spans="1:52" s="131" customFormat="1" ht="18" customHeight="1">
      <c r="A51" s="138"/>
      <c r="B51" s="922" t="s">
        <v>545</v>
      </c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923"/>
      <c r="AI51" s="923"/>
      <c r="AJ51" s="923"/>
      <c r="AK51" s="923"/>
      <c r="AL51" s="923"/>
      <c r="AM51" s="923"/>
      <c r="AN51" s="923"/>
      <c r="AO51" s="923"/>
      <c r="AP51" s="923"/>
      <c r="AQ51" s="923"/>
      <c r="AR51" s="923"/>
      <c r="AS51" s="923"/>
      <c r="AT51" s="923"/>
      <c r="AU51" s="923"/>
      <c r="AV51" s="923"/>
      <c r="AW51" s="923"/>
      <c r="AX51" s="923"/>
      <c r="AY51" s="923"/>
      <c r="AZ51" s="923"/>
    </row>
    <row r="52" spans="2:62" s="131" customFormat="1" ht="7.5" customHeight="1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</row>
    <row r="53" spans="1:60" s="142" customFormat="1" ht="49.5" customHeight="1">
      <c r="A53" s="140"/>
      <c r="B53" s="945" t="s">
        <v>354</v>
      </c>
      <c r="C53" s="945"/>
      <c r="D53" s="945"/>
      <c r="E53" s="945"/>
      <c r="F53" s="945"/>
      <c r="G53" s="945"/>
      <c r="H53" s="945"/>
      <c r="I53" s="945"/>
      <c r="J53" s="945"/>
      <c r="K53" s="945"/>
      <c r="L53" s="945"/>
      <c r="M53" s="945"/>
      <c r="N53" s="945"/>
      <c r="O53" s="906" t="s">
        <v>38</v>
      </c>
      <c r="P53" s="907"/>
      <c r="Q53" s="917" t="s">
        <v>355</v>
      </c>
      <c r="R53" s="803"/>
      <c r="S53" s="803"/>
      <c r="T53" s="803"/>
      <c r="U53" s="803"/>
      <c r="V53" s="803"/>
      <c r="W53" s="803"/>
      <c r="X53" s="803"/>
      <c r="Y53" s="803"/>
      <c r="Z53" s="803"/>
      <c r="AA53" s="803"/>
      <c r="AB53" s="804"/>
      <c r="AC53" s="917" t="s">
        <v>356</v>
      </c>
      <c r="AD53" s="803"/>
      <c r="AE53" s="803"/>
      <c r="AF53" s="803"/>
      <c r="AG53" s="803"/>
      <c r="AH53" s="803"/>
      <c r="AI53" s="803"/>
      <c r="AJ53" s="803"/>
      <c r="AK53" s="803"/>
      <c r="AL53" s="803"/>
      <c r="AM53" s="803"/>
      <c r="AN53" s="804"/>
      <c r="AO53" s="917" t="s">
        <v>357</v>
      </c>
      <c r="AP53" s="803"/>
      <c r="AQ53" s="803"/>
      <c r="AR53" s="803"/>
      <c r="AS53" s="803"/>
      <c r="AT53" s="803"/>
      <c r="AU53" s="803"/>
      <c r="AV53" s="803"/>
      <c r="AW53" s="803"/>
      <c r="AX53" s="803"/>
      <c r="AY53" s="803"/>
      <c r="AZ53" s="803"/>
      <c r="BA53" s="141"/>
      <c r="BB53" s="141"/>
      <c r="BC53" s="141"/>
      <c r="BD53" s="141"/>
      <c r="BE53" s="141"/>
      <c r="BF53" s="141"/>
      <c r="BG53" s="140"/>
      <c r="BH53" s="140"/>
    </row>
    <row r="54" spans="1:60" s="142" customFormat="1" ht="99.75" customHeight="1">
      <c r="A54" s="140"/>
      <c r="B54" s="945"/>
      <c r="C54" s="945"/>
      <c r="D54" s="945"/>
      <c r="E54" s="945"/>
      <c r="F54" s="945"/>
      <c r="G54" s="945"/>
      <c r="H54" s="945"/>
      <c r="I54" s="945"/>
      <c r="J54" s="945"/>
      <c r="K54" s="945"/>
      <c r="L54" s="945"/>
      <c r="M54" s="945"/>
      <c r="N54" s="945"/>
      <c r="O54" s="915"/>
      <c r="P54" s="916"/>
      <c r="Q54" s="905" t="s">
        <v>602</v>
      </c>
      <c r="R54" s="906"/>
      <c r="S54" s="906"/>
      <c r="T54" s="907"/>
      <c r="U54" s="905" t="s">
        <v>606</v>
      </c>
      <c r="V54" s="906"/>
      <c r="W54" s="906"/>
      <c r="X54" s="907"/>
      <c r="Y54" s="905" t="s">
        <v>607</v>
      </c>
      <c r="Z54" s="906"/>
      <c r="AA54" s="906"/>
      <c r="AB54" s="907"/>
      <c r="AC54" s="905" t="s">
        <v>602</v>
      </c>
      <c r="AD54" s="906"/>
      <c r="AE54" s="906"/>
      <c r="AF54" s="907"/>
      <c r="AG54" s="905" t="s">
        <v>606</v>
      </c>
      <c r="AH54" s="906"/>
      <c r="AI54" s="906"/>
      <c r="AJ54" s="907"/>
      <c r="AK54" s="905" t="s">
        <v>607</v>
      </c>
      <c r="AL54" s="906"/>
      <c r="AM54" s="906"/>
      <c r="AN54" s="907"/>
      <c r="AO54" s="917" t="s">
        <v>611</v>
      </c>
      <c r="AP54" s="946"/>
      <c r="AQ54" s="946"/>
      <c r="AR54" s="947"/>
      <c r="AS54" s="917" t="s">
        <v>606</v>
      </c>
      <c r="AT54" s="946"/>
      <c r="AU54" s="946"/>
      <c r="AV54" s="947"/>
      <c r="AW54" s="917" t="s">
        <v>614</v>
      </c>
      <c r="AX54" s="946"/>
      <c r="AY54" s="946"/>
      <c r="AZ54" s="947"/>
      <c r="BA54" s="143"/>
      <c r="BB54" s="143"/>
      <c r="BC54" s="143"/>
      <c r="BD54" s="141"/>
      <c r="BE54" s="141"/>
      <c r="BF54" s="141"/>
      <c r="BG54" s="140"/>
      <c r="BH54" s="140"/>
    </row>
    <row r="55" spans="1:60" s="142" customFormat="1" ht="15.75" customHeight="1" thickBot="1">
      <c r="A55" s="140"/>
      <c r="B55" s="951">
        <v>1</v>
      </c>
      <c r="C55" s="951"/>
      <c r="D55" s="951"/>
      <c r="E55" s="951"/>
      <c r="F55" s="951"/>
      <c r="G55" s="951"/>
      <c r="H55" s="951"/>
      <c r="I55" s="951"/>
      <c r="J55" s="951"/>
      <c r="K55" s="951"/>
      <c r="L55" s="951"/>
      <c r="M55" s="951"/>
      <c r="N55" s="951"/>
      <c r="O55" s="952">
        <v>2</v>
      </c>
      <c r="P55" s="953"/>
      <c r="Q55" s="908"/>
      <c r="R55" s="909"/>
      <c r="S55" s="909"/>
      <c r="T55" s="910"/>
      <c r="U55" s="908"/>
      <c r="V55" s="909"/>
      <c r="W55" s="909"/>
      <c r="X55" s="910"/>
      <c r="Y55" s="908"/>
      <c r="Z55" s="909"/>
      <c r="AA55" s="909"/>
      <c r="AB55" s="910"/>
      <c r="AC55" s="908"/>
      <c r="AD55" s="909"/>
      <c r="AE55" s="909"/>
      <c r="AF55" s="910"/>
      <c r="AG55" s="908"/>
      <c r="AH55" s="909"/>
      <c r="AI55" s="909"/>
      <c r="AJ55" s="910"/>
      <c r="AK55" s="908"/>
      <c r="AL55" s="909"/>
      <c r="AM55" s="909"/>
      <c r="AN55" s="910"/>
      <c r="AO55" s="905">
        <v>9</v>
      </c>
      <c r="AP55" s="906"/>
      <c r="AQ55" s="906"/>
      <c r="AR55" s="907"/>
      <c r="AS55" s="905">
        <v>10</v>
      </c>
      <c r="AT55" s="906"/>
      <c r="AU55" s="906"/>
      <c r="AV55" s="907"/>
      <c r="AW55" s="954">
        <v>11</v>
      </c>
      <c r="AX55" s="813"/>
      <c r="AY55" s="813"/>
      <c r="AZ55" s="814"/>
      <c r="BA55" s="134"/>
      <c r="BB55" s="134"/>
      <c r="BC55" s="134"/>
      <c r="BD55" s="134"/>
      <c r="BE55" s="134"/>
      <c r="BF55" s="134"/>
      <c r="BG55" s="140"/>
      <c r="BH55" s="140"/>
    </row>
    <row r="56" spans="1:60" s="142" customFormat="1" ht="18" customHeight="1">
      <c r="A56" s="140"/>
      <c r="B56" s="955" t="s">
        <v>688</v>
      </c>
      <c r="C56" s="955"/>
      <c r="D56" s="955"/>
      <c r="E56" s="955"/>
      <c r="F56" s="955"/>
      <c r="G56" s="955"/>
      <c r="H56" s="955"/>
      <c r="I56" s="955"/>
      <c r="J56" s="955"/>
      <c r="K56" s="955"/>
      <c r="L56" s="955"/>
      <c r="M56" s="955"/>
      <c r="N56" s="956"/>
      <c r="O56" s="957" t="s">
        <v>32</v>
      </c>
      <c r="P56" s="958"/>
      <c r="Q56" s="942">
        <v>600</v>
      </c>
      <c r="R56" s="943"/>
      <c r="S56" s="943"/>
      <c r="T56" s="944"/>
      <c r="U56" s="942">
        <v>600</v>
      </c>
      <c r="V56" s="943"/>
      <c r="W56" s="943"/>
      <c r="X56" s="944"/>
      <c r="Y56" s="942">
        <v>600</v>
      </c>
      <c r="Z56" s="943"/>
      <c r="AA56" s="943"/>
      <c r="AB56" s="944"/>
      <c r="AC56" s="942">
        <v>215</v>
      </c>
      <c r="AD56" s="943"/>
      <c r="AE56" s="943"/>
      <c r="AF56" s="944"/>
      <c r="AG56" s="942">
        <v>225</v>
      </c>
      <c r="AH56" s="943"/>
      <c r="AI56" s="943"/>
      <c r="AJ56" s="944"/>
      <c r="AK56" s="942">
        <v>235</v>
      </c>
      <c r="AL56" s="943"/>
      <c r="AM56" s="943"/>
      <c r="AN56" s="944"/>
      <c r="AO56" s="948">
        <f>Q56*AC56</f>
        <v>129000</v>
      </c>
      <c r="AP56" s="949"/>
      <c r="AQ56" s="949"/>
      <c r="AR56" s="950"/>
      <c r="AS56" s="948">
        <f>U56*AG56</f>
        <v>135000</v>
      </c>
      <c r="AT56" s="949"/>
      <c r="AU56" s="949"/>
      <c r="AV56" s="950"/>
      <c r="AW56" s="948">
        <f>Y56*AK56</f>
        <v>141000</v>
      </c>
      <c r="AX56" s="949"/>
      <c r="AY56" s="949"/>
      <c r="AZ56" s="950"/>
      <c r="BA56" s="134"/>
      <c r="BB56" s="134"/>
      <c r="BC56" s="134"/>
      <c r="BD56" s="134"/>
      <c r="BE56" s="134"/>
      <c r="BF56" s="134"/>
      <c r="BG56" s="140"/>
      <c r="BH56" s="140"/>
    </row>
    <row r="57" spans="1:60" s="142" customFormat="1" ht="18" customHeight="1">
      <c r="A57" s="140"/>
      <c r="B57" s="959" t="s">
        <v>689</v>
      </c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1"/>
      <c r="O57" s="962" t="s">
        <v>69</v>
      </c>
      <c r="P57" s="963"/>
      <c r="Q57" s="948">
        <v>20</v>
      </c>
      <c r="R57" s="949"/>
      <c r="S57" s="949"/>
      <c r="T57" s="950"/>
      <c r="U57" s="948">
        <v>20</v>
      </c>
      <c r="V57" s="949"/>
      <c r="W57" s="949"/>
      <c r="X57" s="950"/>
      <c r="Y57" s="948">
        <v>20</v>
      </c>
      <c r="Z57" s="949"/>
      <c r="AA57" s="949"/>
      <c r="AB57" s="950"/>
      <c r="AC57" s="948">
        <v>770</v>
      </c>
      <c r="AD57" s="949"/>
      <c r="AE57" s="949"/>
      <c r="AF57" s="950"/>
      <c r="AG57" s="948">
        <v>810</v>
      </c>
      <c r="AH57" s="949"/>
      <c r="AI57" s="949"/>
      <c r="AJ57" s="950"/>
      <c r="AK57" s="948">
        <v>850</v>
      </c>
      <c r="AL57" s="949"/>
      <c r="AM57" s="949"/>
      <c r="AN57" s="950"/>
      <c r="AO57" s="948">
        <f>Q57*AC57</f>
        <v>15400</v>
      </c>
      <c r="AP57" s="949"/>
      <c r="AQ57" s="949"/>
      <c r="AR57" s="950"/>
      <c r="AS57" s="948">
        <f>U57*AG57</f>
        <v>16200</v>
      </c>
      <c r="AT57" s="949"/>
      <c r="AU57" s="949"/>
      <c r="AV57" s="950"/>
      <c r="AW57" s="948">
        <f>Y57*AK57</f>
        <v>17000</v>
      </c>
      <c r="AX57" s="949"/>
      <c r="AY57" s="949"/>
      <c r="AZ57" s="950"/>
      <c r="BA57" s="134"/>
      <c r="BB57" s="134"/>
      <c r="BC57" s="134"/>
      <c r="BD57" s="134"/>
      <c r="BE57" s="134"/>
      <c r="BF57" s="134"/>
      <c r="BG57" s="140"/>
      <c r="BH57" s="140"/>
    </row>
    <row r="58" spans="1:60" s="142" customFormat="1" ht="18" customHeight="1">
      <c r="A58" s="140"/>
      <c r="B58" s="959" t="s">
        <v>690</v>
      </c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1"/>
      <c r="O58" s="962" t="s">
        <v>323</v>
      </c>
      <c r="P58" s="963"/>
      <c r="Q58" s="948">
        <v>50</v>
      </c>
      <c r="R58" s="949"/>
      <c r="S58" s="949"/>
      <c r="T58" s="950"/>
      <c r="U58" s="948">
        <v>50</v>
      </c>
      <c r="V58" s="949"/>
      <c r="W58" s="949"/>
      <c r="X58" s="950"/>
      <c r="Y58" s="948">
        <v>50</v>
      </c>
      <c r="Z58" s="949"/>
      <c r="AA58" s="949"/>
      <c r="AB58" s="950"/>
      <c r="AC58" s="948">
        <v>1200</v>
      </c>
      <c r="AD58" s="949"/>
      <c r="AE58" s="949"/>
      <c r="AF58" s="950"/>
      <c r="AG58" s="948">
        <v>1270</v>
      </c>
      <c r="AH58" s="949"/>
      <c r="AI58" s="949"/>
      <c r="AJ58" s="950"/>
      <c r="AK58" s="948">
        <v>1350</v>
      </c>
      <c r="AL58" s="949"/>
      <c r="AM58" s="949"/>
      <c r="AN58" s="950"/>
      <c r="AO58" s="948">
        <f>Q58*AC58</f>
        <v>60000</v>
      </c>
      <c r="AP58" s="949"/>
      <c r="AQ58" s="949"/>
      <c r="AR58" s="950"/>
      <c r="AS58" s="948">
        <f>U58*AG58</f>
        <v>63500</v>
      </c>
      <c r="AT58" s="949"/>
      <c r="AU58" s="949"/>
      <c r="AV58" s="950"/>
      <c r="AW58" s="948">
        <f>Y58*AK58</f>
        <v>67500</v>
      </c>
      <c r="AX58" s="949"/>
      <c r="AY58" s="949"/>
      <c r="AZ58" s="950"/>
      <c r="BA58" s="134"/>
      <c r="BB58" s="134"/>
      <c r="BC58" s="134"/>
      <c r="BD58" s="134"/>
      <c r="BE58" s="134"/>
      <c r="BF58" s="134"/>
      <c r="BG58" s="140"/>
      <c r="BH58" s="140"/>
    </row>
    <row r="59" spans="1:52" ht="18" customHeight="1" thickBot="1">
      <c r="A59" s="140"/>
      <c r="B59" s="966" t="s">
        <v>320</v>
      </c>
      <c r="C59" s="967"/>
      <c r="D59" s="967"/>
      <c r="E59" s="967"/>
      <c r="F59" s="967"/>
      <c r="G59" s="967"/>
      <c r="H59" s="967"/>
      <c r="I59" s="967"/>
      <c r="J59" s="967"/>
      <c r="K59" s="967"/>
      <c r="L59" s="967"/>
      <c r="M59" s="967"/>
      <c r="N59" s="967"/>
      <c r="O59" s="968">
        <v>9000</v>
      </c>
      <c r="P59" s="969"/>
      <c r="Q59" s="964" t="s">
        <v>33</v>
      </c>
      <c r="R59" s="964"/>
      <c r="S59" s="964"/>
      <c r="T59" s="964"/>
      <c r="U59" s="964" t="s">
        <v>33</v>
      </c>
      <c r="V59" s="964"/>
      <c r="W59" s="964"/>
      <c r="X59" s="964"/>
      <c r="Y59" s="964" t="s">
        <v>33</v>
      </c>
      <c r="Z59" s="964"/>
      <c r="AA59" s="964"/>
      <c r="AB59" s="964"/>
      <c r="AC59" s="964" t="s">
        <v>33</v>
      </c>
      <c r="AD59" s="964"/>
      <c r="AE59" s="964"/>
      <c r="AF59" s="964"/>
      <c r="AG59" s="964" t="s">
        <v>33</v>
      </c>
      <c r="AH59" s="964"/>
      <c r="AI59" s="964"/>
      <c r="AJ59" s="964"/>
      <c r="AK59" s="964" t="s">
        <v>33</v>
      </c>
      <c r="AL59" s="964"/>
      <c r="AM59" s="964"/>
      <c r="AN59" s="964"/>
      <c r="AO59" s="965">
        <f>AO56+AO57+AO58</f>
        <v>204400</v>
      </c>
      <c r="AP59" s="965"/>
      <c r="AQ59" s="965"/>
      <c r="AR59" s="965"/>
      <c r="AS59" s="965">
        <f>AS56+AS57+AS58</f>
        <v>214700</v>
      </c>
      <c r="AT59" s="965"/>
      <c r="AU59" s="965"/>
      <c r="AV59" s="965"/>
      <c r="AW59" s="965">
        <f>AW56+AW57+AW58</f>
        <v>225500</v>
      </c>
      <c r="AX59" s="965"/>
      <c r="AY59" s="965"/>
      <c r="AZ59" s="965"/>
    </row>
    <row r="60" spans="1:52" s="131" customFormat="1" ht="15" customHeight="1">
      <c r="A60" s="138"/>
      <c r="B60" s="163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</row>
    <row r="61" spans="2:52" ht="13.5">
      <c r="B61" s="930" t="s">
        <v>358</v>
      </c>
      <c r="C61" s="930"/>
      <c r="D61" s="930"/>
      <c r="E61" s="930"/>
      <c r="F61" s="930"/>
      <c r="G61" s="930"/>
      <c r="H61" s="930"/>
      <c r="I61" s="930"/>
      <c r="J61" s="930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  <c r="AB61" s="930"/>
      <c r="AC61" s="930"/>
      <c r="AD61" s="930"/>
      <c r="AE61" s="930"/>
      <c r="AF61" s="930"/>
      <c r="AG61" s="930"/>
      <c r="AH61" s="930"/>
      <c r="AI61" s="930"/>
      <c r="AJ61" s="930"/>
      <c r="AK61" s="930"/>
      <c r="AL61" s="930"/>
      <c r="AM61" s="930"/>
      <c r="AN61" s="930"/>
      <c r="AO61" s="930"/>
      <c r="AP61" s="930"/>
      <c r="AQ61" s="930"/>
      <c r="AR61" s="930"/>
      <c r="AS61" s="930"/>
      <c r="AT61" s="930"/>
      <c r="AU61" s="930"/>
      <c r="AV61" s="930"/>
      <c r="AW61" s="930"/>
      <c r="AX61" s="930"/>
      <c r="AY61" s="930"/>
      <c r="AZ61" s="930"/>
    </row>
    <row r="62" ht="7.5" customHeight="1"/>
    <row r="63" spans="2:52" s="165" customFormat="1" ht="24.75" customHeight="1">
      <c r="B63" s="970" t="s">
        <v>359</v>
      </c>
      <c r="C63" s="970"/>
      <c r="D63" s="970"/>
      <c r="E63" s="970"/>
      <c r="F63" s="971"/>
      <c r="G63" s="972" t="s">
        <v>360</v>
      </c>
      <c r="H63" s="970"/>
      <c r="I63" s="970"/>
      <c r="J63" s="970"/>
      <c r="K63" s="970"/>
      <c r="L63" s="970"/>
      <c r="M63" s="970"/>
      <c r="N63" s="971"/>
      <c r="O63" s="972" t="s">
        <v>361</v>
      </c>
      <c r="P63" s="970"/>
      <c r="Q63" s="970"/>
      <c r="R63" s="970"/>
      <c r="S63" s="970"/>
      <c r="T63" s="970"/>
      <c r="U63" s="970"/>
      <c r="V63" s="970"/>
      <c r="W63" s="970"/>
      <c r="X63" s="970"/>
      <c r="Y63" s="970"/>
      <c r="Z63" s="970"/>
      <c r="AA63" s="970"/>
      <c r="AB63" s="970"/>
      <c r="AC63" s="970"/>
      <c r="AD63" s="970"/>
      <c r="AE63" s="970"/>
      <c r="AF63" s="970"/>
      <c r="AG63" s="970"/>
      <c r="AH63" s="970"/>
      <c r="AI63" s="970"/>
      <c r="AJ63" s="970"/>
      <c r="AK63" s="970"/>
      <c r="AL63" s="970"/>
      <c r="AM63" s="970"/>
      <c r="AN63" s="970"/>
      <c r="AO63" s="970"/>
      <c r="AP63" s="970"/>
      <c r="AQ63" s="970"/>
      <c r="AR63" s="970"/>
      <c r="AS63" s="970"/>
      <c r="AT63" s="970"/>
      <c r="AU63" s="970"/>
      <c r="AV63" s="970"/>
      <c r="AW63" s="970"/>
      <c r="AX63" s="970"/>
      <c r="AY63" s="970"/>
      <c r="AZ63" s="970"/>
    </row>
    <row r="64" spans="2:52" ht="14.25" thickBot="1">
      <c r="B64" s="973">
        <v>1</v>
      </c>
      <c r="C64" s="973"/>
      <c r="D64" s="973"/>
      <c r="E64" s="973"/>
      <c r="F64" s="974"/>
      <c r="G64" s="975">
        <v>2</v>
      </c>
      <c r="H64" s="973"/>
      <c r="I64" s="973"/>
      <c r="J64" s="973"/>
      <c r="K64" s="973"/>
      <c r="L64" s="973"/>
      <c r="M64" s="973"/>
      <c r="N64" s="974"/>
      <c r="O64" s="975">
        <v>3</v>
      </c>
      <c r="P64" s="973"/>
      <c r="Q64" s="973"/>
      <c r="R64" s="973"/>
      <c r="S64" s="973"/>
      <c r="T64" s="973"/>
      <c r="U64" s="973"/>
      <c r="V64" s="973"/>
      <c r="W64" s="973"/>
      <c r="X64" s="973"/>
      <c r="Y64" s="973"/>
      <c r="Z64" s="973"/>
      <c r="AA64" s="973"/>
      <c r="AB64" s="973"/>
      <c r="AC64" s="973"/>
      <c r="AD64" s="973"/>
      <c r="AE64" s="973"/>
      <c r="AF64" s="973"/>
      <c r="AG64" s="973"/>
      <c r="AH64" s="973"/>
      <c r="AI64" s="973"/>
      <c r="AJ64" s="973"/>
      <c r="AK64" s="973"/>
      <c r="AL64" s="973"/>
      <c r="AM64" s="973"/>
      <c r="AN64" s="973"/>
      <c r="AO64" s="973"/>
      <c r="AP64" s="973"/>
      <c r="AQ64" s="973"/>
      <c r="AR64" s="973"/>
      <c r="AS64" s="973"/>
      <c r="AT64" s="973"/>
      <c r="AU64" s="973"/>
      <c r="AV64" s="973"/>
      <c r="AW64" s="973"/>
      <c r="AX64" s="973"/>
      <c r="AY64" s="973"/>
      <c r="AZ64" s="973"/>
    </row>
    <row r="65" spans="2:52" ht="18" customHeight="1">
      <c r="B65" s="976" t="s">
        <v>686</v>
      </c>
      <c r="C65" s="977"/>
      <c r="D65" s="977"/>
      <c r="E65" s="977"/>
      <c r="F65" s="978"/>
      <c r="G65" s="979" t="s">
        <v>685</v>
      </c>
      <c r="H65" s="977"/>
      <c r="I65" s="977"/>
      <c r="J65" s="977"/>
      <c r="K65" s="977"/>
      <c r="L65" s="977"/>
      <c r="M65" s="977"/>
      <c r="N65" s="978"/>
      <c r="O65" s="979" t="s">
        <v>684</v>
      </c>
      <c r="P65" s="977"/>
      <c r="Q65" s="977"/>
      <c r="R65" s="977"/>
      <c r="S65" s="977"/>
      <c r="T65" s="977"/>
      <c r="U65" s="977"/>
      <c r="V65" s="977"/>
      <c r="W65" s="977"/>
      <c r="X65" s="977"/>
      <c r="Y65" s="977"/>
      <c r="Z65" s="977"/>
      <c r="AA65" s="977"/>
      <c r="AB65" s="977"/>
      <c r="AC65" s="977"/>
      <c r="AD65" s="977"/>
      <c r="AE65" s="977"/>
      <c r="AF65" s="977"/>
      <c r="AG65" s="977"/>
      <c r="AH65" s="977"/>
      <c r="AI65" s="977"/>
      <c r="AJ65" s="977"/>
      <c r="AK65" s="977"/>
      <c r="AL65" s="977"/>
      <c r="AM65" s="977"/>
      <c r="AN65" s="977"/>
      <c r="AO65" s="977"/>
      <c r="AP65" s="977"/>
      <c r="AQ65" s="977"/>
      <c r="AR65" s="977"/>
      <c r="AS65" s="977"/>
      <c r="AT65" s="977"/>
      <c r="AU65" s="977"/>
      <c r="AV65" s="977"/>
      <c r="AW65" s="977"/>
      <c r="AX65" s="977"/>
      <c r="AY65" s="977"/>
      <c r="AZ65" s="980"/>
    </row>
    <row r="66" spans="2:52" ht="18" customHeight="1" thickBot="1">
      <c r="B66" s="981"/>
      <c r="C66" s="982"/>
      <c r="D66" s="982"/>
      <c r="E66" s="982"/>
      <c r="F66" s="983"/>
      <c r="G66" s="984"/>
      <c r="H66" s="982"/>
      <c r="I66" s="982"/>
      <c r="J66" s="982"/>
      <c r="K66" s="982"/>
      <c r="L66" s="982"/>
      <c r="M66" s="982"/>
      <c r="N66" s="983"/>
      <c r="O66" s="984"/>
      <c r="P66" s="982"/>
      <c r="Q66" s="982"/>
      <c r="R66" s="982"/>
      <c r="S66" s="982"/>
      <c r="T66" s="982"/>
      <c r="U66" s="982"/>
      <c r="V66" s="982"/>
      <c r="W66" s="982"/>
      <c r="X66" s="982"/>
      <c r="Y66" s="982"/>
      <c r="Z66" s="982"/>
      <c r="AA66" s="982"/>
      <c r="AB66" s="982"/>
      <c r="AC66" s="982"/>
      <c r="AD66" s="982"/>
      <c r="AE66" s="982"/>
      <c r="AF66" s="982"/>
      <c r="AG66" s="982"/>
      <c r="AH66" s="982"/>
      <c r="AI66" s="982"/>
      <c r="AJ66" s="982"/>
      <c r="AK66" s="982"/>
      <c r="AL66" s="982"/>
      <c r="AM66" s="982"/>
      <c r="AN66" s="982"/>
      <c r="AO66" s="982"/>
      <c r="AP66" s="982"/>
      <c r="AQ66" s="982"/>
      <c r="AR66" s="982"/>
      <c r="AS66" s="982"/>
      <c r="AT66" s="982"/>
      <c r="AU66" s="982"/>
      <c r="AV66" s="982"/>
      <c r="AW66" s="982"/>
      <c r="AX66" s="982"/>
      <c r="AY66" s="982"/>
      <c r="AZ66" s="985"/>
    </row>
    <row r="69" spans="1:52" s="131" customFormat="1" ht="18" customHeight="1">
      <c r="A69" s="138"/>
      <c r="B69" s="922" t="s">
        <v>362</v>
      </c>
      <c r="C69" s="923"/>
      <c r="D69" s="923"/>
      <c r="E69" s="923"/>
      <c r="F69" s="923"/>
      <c r="G69" s="923"/>
      <c r="H69" s="923"/>
      <c r="I69" s="923"/>
      <c r="J69" s="923"/>
      <c r="K69" s="923"/>
      <c r="L69" s="923"/>
      <c r="M69" s="923"/>
      <c r="N69" s="923"/>
      <c r="O69" s="923"/>
      <c r="P69" s="923"/>
      <c r="Q69" s="923"/>
      <c r="R69" s="923"/>
      <c r="S69" s="923"/>
      <c r="T69" s="923"/>
      <c r="U69" s="923"/>
      <c r="V69" s="923"/>
      <c r="W69" s="923"/>
      <c r="X69" s="923"/>
      <c r="Y69" s="923"/>
      <c r="Z69" s="923"/>
      <c r="AA69" s="923"/>
      <c r="AB69" s="923"/>
      <c r="AC69" s="923"/>
      <c r="AD69" s="923"/>
      <c r="AE69" s="923"/>
      <c r="AF69" s="923"/>
      <c r="AG69" s="923"/>
      <c r="AH69" s="923"/>
      <c r="AI69" s="923"/>
      <c r="AJ69" s="923"/>
      <c r="AK69" s="923"/>
      <c r="AL69" s="923"/>
      <c r="AM69" s="923"/>
      <c r="AN69" s="923"/>
      <c r="AO69" s="923"/>
      <c r="AP69" s="923"/>
      <c r="AQ69" s="923"/>
      <c r="AR69" s="923"/>
      <c r="AS69" s="923"/>
      <c r="AT69" s="923"/>
      <c r="AU69" s="923"/>
      <c r="AV69" s="923"/>
      <c r="AW69" s="923"/>
      <c r="AX69" s="923"/>
      <c r="AY69" s="923"/>
      <c r="AZ69" s="923"/>
    </row>
    <row r="70" spans="2:62" s="131" customFormat="1" ht="7.5" customHeight="1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8"/>
      <c r="BB70" s="138"/>
      <c r="BC70" s="138"/>
      <c r="BD70" s="138"/>
      <c r="BE70" s="138"/>
      <c r="BF70" s="138"/>
      <c r="BG70" s="138"/>
      <c r="BH70" s="138"/>
      <c r="BI70" s="138"/>
      <c r="BJ70" s="138"/>
    </row>
    <row r="71" spans="1:60" s="142" customFormat="1" ht="24.75" customHeight="1">
      <c r="A71" s="140"/>
      <c r="B71" s="905" t="s">
        <v>0</v>
      </c>
      <c r="C71" s="906"/>
      <c r="D71" s="906"/>
      <c r="E71" s="906"/>
      <c r="F71" s="906"/>
      <c r="G71" s="906"/>
      <c r="H71" s="906"/>
      <c r="I71" s="906"/>
      <c r="J71" s="906"/>
      <c r="K71" s="906"/>
      <c r="L71" s="906"/>
      <c r="M71" s="906"/>
      <c r="N71" s="906"/>
      <c r="O71" s="906"/>
      <c r="P71" s="906"/>
      <c r="Q71" s="906"/>
      <c r="R71" s="906"/>
      <c r="S71" s="906"/>
      <c r="T71" s="906"/>
      <c r="U71" s="906"/>
      <c r="V71" s="906"/>
      <c r="W71" s="906"/>
      <c r="X71" s="906"/>
      <c r="Y71" s="907"/>
      <c r="Z71" s="905" t="s">
        <v>284</v>
      </c>
      <c r="AA71" s="906"/>
      <c r="AB71" s="907"/>
      <c r="AC71" s="917" t="s">
        <v>285</v>
      </c>
      <c r="AD71" s="803"/>
      <c r="AE71" s="803"/>
      <c r="AF71" s="803"/>
      <c r="AG71" s="803"/>
      <c r="AH71" s="803"/>
      <c r="AI71" s="803"/>
      <c r="AJ71" s="803"/>
      <c r="AK71" s="803"/>
      <c r="AL71" s="803"/>
      <c r="AM71" s="803"/>
      <c r="AN71" s="803"/>
      <c r="AO71" s="803"/>
      <c r="AP71" s="803"/>
      <c r="AQ71" s="803"/>
      <c r="AR71" s="803"/>
      <c r="AS71" s="803"/>
      <c r="AT71" s="803"/>
      <c r="AU71" s="803"/>
      <c r="AV71" s="803"/>
      <c r="AW71" s="803"/>
      <c r="AX71" s="803"/>
      <c r="AY71" s="803"/>
      <c r="AZ71" s="804"/>
      <c r="BA71" s="141"/>
      <c r="BB71" s="141"/>
      <c r="BC71" s="141"/>
      <c r="BD71" s="141"/>
      <c r="BE71" s="141"/>
      <c r="BF71" s="141"/>
      <c r="BG71" s="140"/>
      <c r="BH71" s="140"/>
    </row>
    <row r="72" spans="1:60" s="142" customFormat="1" ht="49.5" customHeight="1">
      <c r="A72" s="140"/>
      <c r="B72" s="914"/>
      <c r="C72" s="915"/>
      <c r="D72" s="915"/>
      <c r="E72" s="915"/>
      <c r="F72" s="915"/>
      <c r="G72" s="915"/>
      <c r="H72" s="915"/>
      <c r="I72" s="915"/>
      <c r="J72" s="915"/>
      <c r="K72" s="915"/>
      <c r="L72" s="915"/>
      <c r="M72" s="915"/>
      <c r="N72" s="915"/>
      <c r="O72" s="915"/>
      <c r="P72" s="915"/>
      <c r="Q72" s="915"/>
      <c r="R72" s="915"/>
      <c r="S72" s="915"/>
      <c r="T72" s="915"/>
      <c r="U72" s="915"/>
      <c r="V72" s="915"/>
      <c r="W72" s="915"/>
      <c r="X72" s="915"/>
      <c r="Y72" s="916"/>
      <c r="Z72" s="914"/>
      <c r="AA72" s="915"/>
      <c r="AB72" s="916"/>
      <c r="AC72" s="917" t="s">
        <v>602</v>
      </c>
      <c r="AD72" s="803"/>
      <c r="AE72" s="803"/>
      <c r="AF72" s="803"/>
      <c r="AG72" s="803"/>
      <c r="AH72" s="803"/>
      <c r="AI72" s="803"/>
      <c r="AJ72" s="804"/>
      <c r="AK72" s="917" t="s">
        <v>618</v>
      </c>
      <c r="AL72" s="803"/>
      <c r="AM72" s="803"/>
      <c r="AN72" s="803"/>
      <c r="AO72" s="803"/>
      <c r="AP72" s="803"/>
      <c r="AQ72" s="803"/>
      <c r="AR72" s="804"/>
      <c r="AS72" s="917" t="s">
        <v>619</v>
      </c>
      <c r="AT72" s="803"/>
      <c r="AU72" s="803"/>
      <c r="AV72" s="803"/>
      <c r="AW72" s="803"/>
      <c r="AX72" s="803"/>
      <c r="AY72" s="803"/>
      <c r="AZ72" s="804"/>
      <c r="BA72" s="141"/>
      <c r="BB72" s="141"/>
      <c r="BC72" s="141"/>
      <c r="BD72" s="141"/>
      <c r="BE72" s="141"/>
      <c r="BF72" s="141"/>
      <c r="BG72" s="140"/>
      <c r="BH72" s="140"/>
    </row>
    <row r="73" spans="2:60" s="142" customFormat="1" ht="15" thickBot="1">
      <c r="B73" s="986">
        <v>1</v>
      </c>
      <c r="C73" s="987"/>
      <c r="D73" s="987"/>
      <c r="E73" s="987"/>
      <c r="F73" s="987"/>
      <c r="G73" s="987"/>
      <c r="H73" s="987"/>
      <c r="I73" s="987"/>
      <c r="J73" s="987"/>
      <c r="K73" s="987"/>
      <c r="L73" s="987"/>
      <c r="M73" s="987"/>
      <c r="N73" s="987"/>
      <c r="O73" s="987"/>
      <c r="P73" s="987"/>
      <c r="Q73" s="987"/>
      <c r="R73" s="987"/>
      <c r="S73" s="987"/>
      <c r="T73" s="987"/>
      <c r="U73" s="987"/>
      <c r="V73" s="987"/>
      <c r="W73" s="987"/>
      <c r="X73" s="987"/>
      <c r="Y73" s="988"/>
      <c r="Z73" s="989">
        <v>2</v>
      </c>
      <c r="AA73" s="990"/>
      <c r="AB73" s="991"/>
      <c r="AC73" s="954">
        <v>3</v>
      </c>
      <c r="AD73" s="813"/>
      <c r="AE73" s="813"/>
      <c r="AF73" s="813"/>
      <c r="AG73" s="813"/>
      <c r="AH73" s="813"/>
      <c r="AI73" s="813"/>
      <c r="AJ73" s="814"/>
      <c r="AK73" s="954">
        <v>4</v>
      </c>
      <c r="AL73" s="813"/>
      <c r="AM73" s="813"/>
      <c r="AN73" s="813"/>
      <c r="AO73" s="813"/>
      <c r="AP73" s="813"/>
      <c r="AQ73" s="813"/>
      <c r="AR73" s="814"/>
      <c r="AS73" s="954">
        <v>5</v>
      </c>
      <c r="AT73" s="813"/>
      <c r="AU73" s="813"/>
      <c r="AV73" s="813"/>
      <c r="AW73" s="813"/>
      <c r="AX73" s="813"/>
      <c r="AY73" s="813"/>
      <c r="AZ73" s="814"/>
      <c r="BA73" s="134"/>
      <c r="BB73" s="134"/>
      <c r="BC73" s="134"/>
      <c r="BD73" s="134"/>
      <c r="BE73" s="134"/>
      <c r="BF73" s="134"/>
      <c r="BG73" s="140"/>
      <c r="BH73" s="140"/>
    </row>
    <row r="74" spans="1:60" s="142" customFormat="1" ht="18" customHeight="1" hidden="1">
      <c r="A74" s="140"/>
      <c r="B74" s="986"/>
      <c r="C74" s="987"/>
      <c r="D74" s="987"/>
      <c r="E74" s="987"/>
      <c r="F74" s="987"/>
      <c r="G74" s="987"/>
      <c r="H74" s="987"/>
      <c r="I74" s="987"/>
      <c r="J74" s="987"/>
      <c r="K74" s="987"/>
      <c r="L74" s="987"/>
      <c r="M74" s="987"/>
      <c r="N74" s="987"/>
      <c r="O74" s="987"/>
      <c r="P74" s="987"/>
      <c r="Q74" s="987"/>
      <c r="R74" s="987"/>
      <c r="S74" s="987"/>
      <c r="T74" s="987"/>
      <c r="U74" s="987"/>
      <c r="V74" s="987"/>
      <c r="W74" s="987"/>
      <c r="X74" s="987"/>
      <c r="Y74" s="992"/>
      <c r="Z74" s="957" t="s">
        <v>32</v>
      </c>
      <c r="AA74" s="993"/>
      <c r="AB74" s="958"/>
      <c r="AC74" s="994"/>
      <c r="AD74" s="995"/>
      <c r="AE74" s="995"/>
      <c r="AF74" s="995"/>
      <c r="AG74" s="995"/>
      <c r="AH74" s="995"/>
      <c r="AI74" s="995"/>
      <c r="AJ74" s="996"/>
      <c r="AK74" s="994"/>
      <c r="AL74" s="995"/>
      <c r="AM74" s="995"/>
      <c r="AN74" s="995"/>
      <c r="AO74" s="995"/>
      <c r="AP74" s="995"/>
      <c r="AQ74" s="995"/>
      <c r="AR74" s="996"/>
      <c r="AS74" s="994"/>
      <c r="AT74" s="995"/>
      <c r="AU74" s="995"/>
      <c r="AV74" s="995"/>
      <c r="AW74" s="995"/>
      <c r="AX74" s="995"/>
      <c r="AY74" s="995"/>
      <c r="AZ74" s="997"/>
      <c r="BA74" s="134"/>
      <c r="BB74" s="134"/>
      <c r="BC74" s="134"/>
      <c r="BD74" s="134"/>
      <c r="BE74" s="134"/>
      <c r="BF74" s="134"/>
      <c r="BG74" s="140"/>
      <c r="BH74" s="140"/>
    </row>
    <row r="75" spans="1:60" s="142" customFormat="1" ht="18" customHeight="1" hidden="1">
      <c r="A75" s="140"/>
      <c r="B75" s="986"/>
      <c r="C75" s="987"/>
      <c r="D75" s="987"/>
      <c r="E75" s="987"/>
      <c r="F75" s="987"/>
      <c r="G75" s="987"/>
      <c r="H75" s="987"/>
      <c r="I75" s="987"/>
      <c r="J75" s="987"/>
      <c r="K75" s="987"/>
      <c r="L75" s="987"/>
      <c r="M75" s="987"/>
      <c r="N75" s="987"/>
      <c r="O75" s="987"/>
      <c r="P75" s="987"/>
      <c r="Q75" s="987"/>
      <c r="R75" s="987"/>
      <c r="S75" s="987"/>
      <c r="T75" s="987"/>
      <c r="U75" s="987"/>
      <c r="V75" s="987"/>
      <c r="W75" s="987"/>
      <c r="X75" s="987"/>
      <c r="Y75" s="992"/>
      <c r="Z75" s="962" t="s">
        <v>69</v>
      </c>
      <c r="AA75" s="998"/>
      <c r="AB75" s="963"/>
      <c r="AC75" s="777"/>
      <c r="AD75" s="778"/>
      <c r="AE75" s="778"/>
      <c r="AF75" s="778"/>
      <c r="AG75" s="778"/>
      <c r="AH75" s="778"/>
      <c r="AI75" s="778"/>
      <c r="AJ75" s="799"/>
      <c r="AK75" s="777"/>
      <c r="AL75" s="778"/>
      <c r="AM75" s="778"/>
      <c r="AN75" s="778"/>
      <c r="AO75" s="778"/>
      <c r="AP75" s="778"/>
      <c r="AQ75" s="778"/>
      <c r="AR75" s="799"/>
      <c r="AS75" s="777"/>
      <c r="AT75" s="778"/>
      <c r="AU75" s="778"/>
      <c r="AV75" s="778"/>
      <c r="AW75" s="778"/>
      <c r="AX75" s="778"/>
      <c r="AY75" s="778"/>
      <c r="AZ75" s="779"/>
      <c r="BA75" s="134"/>
      <c r="BB75" s="134"/>
      <c r="BC75" s="134"/>
      <c r="BD75" s="134"/>
      <c r="BE75" s="134"/>
      <c r="BF75" s="134"/>
      <c r="BG75" s="140"/>
      <c r="BH75" s="140"/>
    </row>
    <row r="76" spans="1:60" s="142" customFormat="1" ht="18" customHeight="1" hidden="1">
      <c r="A76" s="140"/>
      <c r="B76" s="986"/>
      <c r="C76" s="987"/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92"/>
      <c r="Z76" s="962" t="s">
        <v>323</v>
      </c>
      <c r="AA76" s="998"/>
      <c r="AB76" s="963"/>
      <c r="AC76" s="777"/>
      <c r="AD76" s="778"/>
      <c r="AE76" s="778"/>
      <c r="AF76" s="778"/>
      <c r="AG76" s="778"/>
      <c r="AH76" s="778"/>
      <c r="AI76" s="778"/>
      <c r="AJ76" s="799"/>
      <c r="AK76" s="777"/>
      <c r="AL76" s="778"/>
      <c r="AM76" s="778"/>
      <c r="AN76" s="778"/>
      <c r="AO76" s="778"/>
      <c r="AP76" s="778"/>
      <c r="AQ76" s="778"/>
      <c r="AR76" s="799"/>
      <c r="AS76" s="777"/>
      <c r="AT76" s="778"/>
      <c r="AU76" s="778"/>
      <c r="AV76" s="778"/>
      <c r="AW76" s="778"/>
      <c r="AX76" s="778"/>
      <c r="AY76" s="778"/>
      <c r="AZ76" s="779"/>
      <c r="BA76" s="134"/>
      <c r="BB76" s="134"/>
      <c r="BC76" s="134"/>
      <c r="BD76" s="134"/>
      <c r="BE76" s="134"/>
      <c r="BF76" s="134"/>
      <c r="BG76" s="140"/>
      <c r="BH76" s="140"/>
    </row>
    <row r="77" spans="1:60" s="142" customFormat="1" ht="18" customHeight="1" thickBot="1">
      <c r="A77" s="140"/>
      <c r="B77" s="966" t="s">
        <v>320</v>
      </c>
      <c r="C77" s="966"/>
      <c r="D77" s="966"/>
      <c r="E77" s="966"/>
      <c r="F77" s="966"/>
      <c r="G77" s="966"/>
      <c r="H77" s="966"/>
      <c r="I77" s="966"/>
      <c r="J77" s="966"/>
      <c r="K77" s="966"/>
      <c r="L77" s="966"/>
      <c r="M77" s="966"/>
      <c r="N77" s="966"/>
      <c r="O77" s="966"/>
      <c r="P77" s="966"/>
      <c r="Q77" s="966"/>
      <c r="R77" s="966"/>
      <c r="S77" s="966"/>
      <c r="T77" s="966"/>
      <c r="U77" s="966"/>
      <c r="V77" s="966"/>
      <c r="W77" s="966"/>
      <c r="X77" s="966"/>
      <c r="Y77" s="999"/>
      <c r="Z77" s="1000">
        <v>9000</v>
      </c>
      <c r="AA77" s="1001"/>
      <c r="AB77" s="1002"/>
      <c r="AC77" s="1003"/>
      <c r="AD77" s="1004"/>
      <c r="AE77" s="1004"/>
      <c r="AF77" s="1004"/>
      <c r="AG77" s="1004"/>
      <c r="AH77" s="1004"/>
      <c r="AI77" s="1004"/>
      <c r="AJ77" s="1005"/>
      <c r="AK77" s="1003"/>
      <c r="AL77" s="1004"/>
      <c r="AM77" s="1004"/>
      <c r="AN77" s="1004"/>
      <c r="AO77" s="1004"/>
      <c r="AP77" s="1004"/>
      <c r="AQ77" s="1004"/>
      <c r="AR77" s="1005"/>
      <c r="AS77" s="1003"/>
      <c r="AT77" s="1004"/>
      <c r="AU77" s="1004"/>
      <c r="AV77" s="1004"/>
      <c r="AW77" s="1004"/>
      <c r="AX77" s="1004"/>
      <c r="AY77" s="1004"/>
      <c r="AZ77" s="1006"/>
      <c r="BA77" s="134"/>
      <c r="BB77" s="134"/>
      <c r="BC77" s="134"/>
      <c r="BD77" s="134"/>
      <c r="BE77" s="134"/>
      <c r="BF77" s="134"/>
      <c r="BG77" s="140"/>
      <c r="BH77" s="140"/>
    </row>
    <row r="78" ht="15" customHeight="1"/>
    <row r="79" spans="1:52" s="131" customFormat="1" ht="18" customHeight="1">
      <c r="A79" s="138"/>
      <c r="B79" s="1007" t="s">
        <v>363</v>
      </c>
      <c r="C79" s="1008"/>
      <c r="D79" s="1008"/>
      <c r="E79" s="1008"/>
      <c r="F79" s="1008"/>
      <c r="G79" s="1008"/>
      <c r="H79" s="1008"/>
      <c r="I79" s="1008"/>
      <c r="J79" s="1008"/>
      <c r="K79" s="1008"/>
      <c r="L79" s="1008"/>
      <c r="M79" s="1008"/>
      <c r="N79" s="1008"/>
      <c r="O79" s="1008"/>
      <c r="P79" s="1008"/>
      <c r="Q79" s="1008"/>
      <c r="R79" s="1008"/>
      <c r="S79" s="1008"/>
      <c r="T79" s="1008"/>
      <c r="U79" s="1008"/>
      <c r="V79" s="1008"/>
      <c r="W79" s="1008"/>
      <c r="X79" s="1008"/>
      <c r="Y79" s="1008"/>
      <c r="Z79" s="1008"/>
      <c r="AA79" s="1008"/>
      <c r="AB79" s="1008"/>
      <c r="AC79" s="1008"/>
      <c r="AD79" s="1008"/>
      <c r="AE79" s="1008"/>
      <c r="AF79" s="1008"/>
      <c r="AG79" s="1008"/>
      <c r="AH79" s="1008"/>
      <c r="AI79" s="1008"/>
      <c r="AJ79" s="1008"/>
      <c r="AK79" s="1008"/>
      <c r="AL79" s="1008"/>
      <c r="AM79" s="1008"/>
      <c r="AN79" s="1008"/>
      <c r="AO79" s="1008"/>
      <c r="AP79" s="1008"/>
      <c r="AQ79" s="1008"/>
      <c r="AR79" s="1008"/>
      <c r="AS79" s="1008"/>
      <c r="AT79" s="1008"/>
      <c r="AU79" s="1008"/>
      <c r="AV79" s="1008"/>
      <c r="AW79" s="1008"/>
      <c r="AX79" s="1008"/>
      <c r="AY79" s="1008"/>
      <c r="AZ79" s="1008"/>
    </row>
    <row r="80" spans="2:62" s="131" customFormat="1" ht="7.5" customHeight="1"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39"/>
      <c r="AF80" s="139"/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139"/>
      <c r="AW80" s="139"/>
      <c r="AX80" s="139"/>
      <c r="AY80" s="139"/>
      <c r="AZ80" s="139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</row>
    <row r="81" spans="1:60" s="142" customFormat="1" ht="24.75" customHeight="1">
      <c r="A81" s="140"/>
      <c r="B81" s="905" t="s">
        <v>0</v>
      </c>
      <c r="C81" s="906"/>
      <c r="D81" s="906"/>
      <c r="E81" s="906"/>
      <c r="F81" s="906"/>
      <c r="G81" s="906"/>
      <c r="H81" s="906"/>
      <c r="I81" s="906"/>
      <c r="J81" s="906"/>
      <c r="K81" s="906"/>
      <c r="L81" s="906"/>
      <c r="M81" s="906"/>
      <c r="N81" s="906"/>
      <c r="O81" s="906"/>
      <c r="P81" s="906"/>
      <c r="Q81" s="906"/>
      <c r="R81" s="906"/>
      <c r="S81" s="906"/>
      <c r="T81" s="906"/>
      <c r="U81" s="906"/>
      <c r="V81" s="906"/>
      <c r="W81" s="906"/>
      <c r="X81" s="906"/>
      <c r="Y81" s="907"/>
      <c r="Z81" s="905" t="s">
        <v>284</v>
      </c>
      <c r="AA81" s="906"/>
      <c r="AB81" s="907"/>
      <c r="AC81" s="917" t="s">
        <v>285</v>
      </c>
      <c r="AD81" s="803"/>
      <c r="AE81" s="803"/>
      <c r="AF81" s="803"/>
      <c r="AG81" s="803"/>
      <c r="AH81" s="803"/>
      <c r="AI81" s="803"/>
      <c r="AJ81" s="803"/>
      <c r="AK81" s="803"/>
      <c r="AL81" s="803"/>
      <c r="AM81" s="803"/>
      <c r="AN81" s="803"/>
      <c r="AO81" s="803"/>
      <c r="AP81" s="803"/>
      <c r="AQ81" s="803"/>
      <c r="AR81" s="803"/>
      <c r="AS81" s="803"/>
      <c r="AT81" s="803"/>
      <c r="AU81" s="803"/>
      <c r="AV81" s="803"/>
      <c r="AW81" s="803"/>
      <c r="AX81" s="803"/>
      <c r="AY81" s="803"/>
      <c r="AZ81" s="804"/>
      <c r="BA81" s="141"/>
      <c r="BB81" s="141"/>
      <c r="BC81" s="141"/>
      <c r="BD81" s="141"/>
      <c r="BE81" s="141"/>
      <c r="BF81" s="141"/>
      <c r="BG81" s="140"/>
      <c r="BH81" s="140"/>
    </row>
    <row r="82" spans="1:60" s="142" customFormat="1" ht="49.5" customHeight="1">
      <c r="A82" s="140"/>
      <c r="B82" s="914"/>
      <c r="C82" s="915"/>
      <c r="D82" s="915"/>
      <c r="E82" s="915"/>
      <c r="F82" s="915"/>
      <c r="G82" s="915"/>
      <c r="H82" s="915"/>
      <c r="I82" s="915"/>
      <c r="J82" s="915"/>
      <c r="K82" s="915"/>
      <c r="L82" s="915"/>
      <c r="M82" s="915"/>
      <c r="N82" s="915"/>
      <c r="O82" s="915"/>
      <c r="P82" s="915"/>
      <c r="Q82" s="915"/>
      <c r="R82" s="915"/>
      <c r="S82" s="915"/>
      <c r="T82" s="915"/>
      <c r="U82" s="915"/>
      <c r="V82" s="915"/>
      <c r="W82" s="915"/>
      <c r="X82" s="915"/>
      <c r="Y82" s="916"/>
      <c r="Z82" s="914"/>
      <c r="AA82" s="915"/>
      <c r="AB82" s="916"/>
      <c r="AC82" s="917" t="s">
        <v>615</v>
      </c>
      <c r="AD82" s="803"/>
      <c r="AE82" s="803"/>
      <c r="AF82" s="803"/>
      <c r="AG82" s="803"/>
      <c r="AH82" s="803"/>
      <c r="AI82" s="803"/>
      <c r="AJ82" s="803"/>
      <c r="AK82" s="803"/>
      <c r="AL82" s="803"/>
      <c r="AM82" s="803"/>
      <c r="AN82" s="803"/>
      <c r="AO82" s="804"/>
      <c r="AP82" s="917" t="s">
        <v>616</v>
      </c>
      <c r="AQ82" s="803"/>
      <c r="AR82" s="803"/>
      <c r="AS82" s="803"/>
      <c r="AT82" s="804"/>
      <c r="AU82" s="945" t="s">
        <v>617</v>
      </c>
      <c r="AV82" s="945"/>
      <c r="AW82" s="945"/>
      <c r="AX82" s="945"/>
      <c r="AY82" s="945"/>
      <c r="AZ82" s="945"/>
      <c r="BA82" s="141"/>
      <c r="BB82" s="141"/>
      <c r="BC82" s="141"/>
      <c r="BD82" s="141"/>
      <c r="BE82" s="141"/>
      <c r="BF82" s="141"/>
      <c r="BG82" s="140"/>
      <c r="BH82" s="140"/>
    </row>
    <row r="83" spans="2:60" s="142" customFormat="1" ht="15" thickBot="1">
      <c r="B83" s="986">
        <v>1</v>
      </c>
      <c r="C83" s="987"/>
      <c r="D83" s="987"/>
      <c r="E83" s="987"/>
      <c r="F83" s="987"/>
      <c r="G83" s="987"/>
      <c r="H83" s="987"/>
      <c r="I83" s="987"/>
      <c r="J83" s="987"/>
      <c r="K83" s="987"/>
      <c r="L83" s="987"/>
      <c r="M83" s="987"/>
      <c r="N83" s="987"/>
      <c r="O83" s="987"/>
      <c r="P83" s="987"/>
      <c r="Q83" s="987"/>
      <c r="R83" s="987"/>
      <c r="S83" s="987"/>
      <c r="T83" s="987"/>
      <c r="U83" s="987"/>
      <c r="V83" s="987"/>
      <c r="W83" s="987"/>
      <c r="X83" s="987"/>
      <c r="Y83" s="988"/>
      <c r="Z83" s="989">
        <v>2</v>
      </c>
      <c r="AA83" s="990"/>
      <c r="AB83" s="991"/>
      <c r="AC83" s="954">
        <v>3</v>
      </c>
      <c r="AD83" s="813"/>
      <c r="AE83" s="813"/>
      <c r="AF83" s="813"/>
      <c r="AG83" s="813"/>
      <c r="AH83" s="813"/>
      <c r="AI83" s="813"/>
      <c r="AJ83" s="813"/>
      <c r="AK83" s="813"/>
      <c r="AL83" s="813"/>
      <c r="AM83" s="813"/>
      <c r="AN83" s="813"/>
      <c r="AO83" s="814"/>
      <c r="AP83" s="954">
        <v>4</v>
      </c>
      <c r="AQ83" s="813"/>
      <c r="AR83" s="813"/>
      <c r="AS83" s="813"/>
      <c r="AT83" s="814"/>
      <c r="AU83" s="954">
        <v>5</v>
      </c>
      <c r="AV83" s="813"/>
      <c r="AW83" s="813"/>
      <c r="AX83" s="813"/>
      <c r="AY83" s="813"/>
      <c r="AZ83" s="814"/>
      <c r="BA83" s="134"/>
      <c r="BB83" s="134"/>
      <c r="BC83" s="134"/>
      <c r="BD83" s="134"/>
      <c r="BE83" s="134"/>
      <c r="BF83" s="134"/>
      <c r="BG83" s="140"/>
      <c r="BH83" s="140"/>
    </row>
    <row r="84" spans="1:60" s="142" customFormat="1" ht="18" customHeight="1" hidden="1">
      <c r="A84" s="140"/>
      <c r="B84" s="986"/>
      <c r="C84" s="987"/>
      <c r="D84" s="987"/>
      <c r="E84" s="987"/>
      <c r="F84" s="987"/>
      <c r="G84" s="987"/>
      <c r="H84" s="987"/>
      <c r="I84" s="987"/>
      <c r="J84" s="987"/>
      <c r="K84" s="987"/>
      <c r="L84" s="987"/>
      <c r="M84" s="987"/>
      <c r="N84" s="987"/>
      <c r="O84" s="987"/>
      <c r="P84" s="987"/>
      <c r="Q84" s="987"/>
      <c r="R84" s="987"/>
      <c r="S84" s="987"/>
      <c r="T84" s="987"/>
      <c r="U84" s="987"/>
      <c r="V84" s="987"/>
      <c r="W84" s="987"/>
      <c r="X84" s="987"/>
      <c r="Y84" s="992"/>
      <c r="Z84" s="957" t="s">
        <v>32</v>
      </c>
      <c r="AA84" s="993"/>
      <c r="AB84" s="958"/>
      <c r="AC84" s="994"/>
      <c r="AD84" s="995"/>
      <c r="AE84" s="995"/>
      <c r="AF84" s="995"/>
      <c r="AG84" s="995"/>
      <c r="AH84" s="995"/>
      <c r="AI84" s="995"/>
      <c r="AJ84" s="995"/>
      <c r="AK84" s="995"/>
      <c r="AL84" s="995"/>
      <c r="AM84" s="995"/>
      <c r="AN84" s="995"/>
      <c r="AO84" s="996"/>
      <c r="AP84" s="994"/>
      <c r="AQ84" s="995"/>
      <c r="AR84" s="995"/>
      <c r="AS84" s="995"/>
      <c r="AT84" s="996"/>
      <c r="AU84" s="346"/>
      <c r="AV84" s="347"/>
      <c r="AW84" s="347"/>
      <c r="AX84" s="347"/>
      <c r="AY84" s="347"/>
      <c r="AZ84" s="348"/>
      <c r="BA84" s="134"/>
      <c r="BB84" s="134"/>
      <c r="BC84" s="134"/>
      <c r="BD84" s="134"/>
      <c r="BE84" s="134"/>
      <c r="BF84" s="134"/>
      <c r="BG84" s="140"/>
      <c r="BH84" s="140"/>
    </row>
    <row r="85" spans="1:60" s="142" customFormat="1" ht="18" customHeight="1" hidden="1">
      <c r="A85" s="140"/>
      <c r="B85" s="986"/>
      <c r="C85" s="987"/>
      <c r="D85" s="987"/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92"/>
      <c r="Z85" s="962" t="s">
        <v>69</v>
      </c>
      <c r="AA85" s="998"/>
      <c r="AB85" s="963"/>
      <c r="AC85" s="777"/>
      <c r="AD85" s="778"/>
      <c r="AE85" s="778"/>
      <c r="AF85" s="778"/>
      <c r="AG85" s="778"/>
      <c r="AH85" s="778"/>
      <c r="AI85" s="778"/>
      <c r="AJ85" s="778"/>
      <c r="AK85" s="778"/>
      <c r="AL85" s="778"/>
      <c r="AM85" s="778"/>
      <c r="AN85" s="778"/>
      <c r="AO85" s="799"/>
      <c r="AP85" s="777"/>
      <c r="AQ85" s="778"/>
      <c r="AR85" s="778"/>
      <c r="AS85" s="778"/>
      <c r="AT85" s="799"/>
      <c r="AU85" s="349"/>
      <c r="AV85" s="350"/>
      <c r="AW85" s="350"/>
      <c r="AX85" s="350"/>
      <c r="AY85" s="350"/>
      <c r="AZ85" s="351"/>
      <c r="BA85" s="134"/>
      <c r="BB85" s="134"/>
      <c r="BC85" s="134"/>
      <c r="BD85" s="134"/>
      <c r="BE85" s="134"/>
      <c r="BF85" s="134"/>
      <c r="BG85" s="140"/>
      <c r="BH85" s="140"/>
    </row>
    <row r="86" spans="1:60" s="142" customFormat="1" ht="18" customHeight="1" hidden="1">
      <c r="A86" s="140"/>
      <c r="B86" s="986"/>
      <c r="C86" s="987"/>
      <c r="D86" s="987"/>
      <c r="E86" s="987"/>
      <c r="F86" s="987"/>
      <c r="G86" s="987"/>
      <c r="H86" s="987"/>
      <c r="I86" s="987"/>
      <c r="J86" s="987"/>
      <c r="K86" s="987"/>
      <c r="L86" s="987"/>
      <c r="M86" s="987"/>
      <c r="N86" s="987"/>
      <c r="O86" s="987"/>
      <c r="P86" s="987"/>
      <c r="Q86" s="987"/>
      <c r="R86" s="987"/>
      <c r="S86" s="987"/>
      <c r="T86" s="987"/>
      <c r="U86" s="987"/>
      <c r="V86" s="987"/>
      <c r="W86" s="987"/>
      <c r="X86" s="987"/>
      <c r="Y86" s="992"/>
      <c r="Z86" s="962" t="s">
        <v>323</v>
      </c>
      <c r="AA86" s="998"/>
      <c r="AB86" s="963"/>
      <c r="AC86" s="777"/>
      <c r="AD86" s="778"/>
      <c r="AE86" s="778"/>
      <c r="AF86" s="778"/>
      <c r="AG86" s="778"/>
      <c r="AH86" s="778"/>
      <c r="AI86" s="778"/>
      <c r="AJ86" s="778"/>
      <c r="AK86" s="778"/>
      <c r="AL86" s="778"/>
      <c r="AM86" s="778"/>
      <c r="AN86" s="778"/>
      <c r="AO86" s="799"/>
      <c r="AP86" s="777"/>
      <c r="AQ86" s="778"/>
      <c r="AR86" s="778"/>
      <c r="AS86" s="778"/>
      <c r="AT86" s="799"/>
      <c r="AU86" s="349"/>
      <c r="AV86" s="350"/>
      <c r="AW86" s="350"/>
      <c r="AX86" s="350"/>
      <c r="AY86" s="350"/>
      <c r="AZ86" s="351"/>
      <c r="BA86" s="134"/>
      <c r="BB86" s="134"/>
      <c r="BC86" s="134"/>
      <c r="BD86" s="134"/>
      <c r="BE86" s="134"/>
      <c r="BF86" s="134"/>
      <c r="BG86" s="140"/>
      <c r="BH86" s="140"/>
    </row>
    <row r="87" spans="1:60" s="142" customFormat="1" ht="18" customHeight="1" thickBot="1">
      <c r="A87" s="140"/>
      <c r="B87" s="966" t="s">
        <v>320</v>
      </c>
      <c r="C87" s="966"/>
      <c r="D87" s="966"/>
      <c r="E87" s="966"/>
      <c r="F87" s="966"/>
      <c r="G87" s="966"/>
      <c r="H87" s="966"/>
      <c r="I87" s="966"/>
      <c r="J87" s="966"/>
      <c r="K87" s="966"/>
      <c r="L87" s="966"/>
      <c r="M87" s="966"/>
      <c r="N87" s="966"/>
      <c r="O87" s="966"/>
      <c r="P87" s="966"/>
      <c r="Q87" s="966"/>
      <c r="R87" s="966"/>
      <c r="S87" s="966"/>
      <c r="T87" s="966"/>
      <c r="U87" s="966"/>
      <c r="V87" s="966"/>
      <c r="W87" s="966"/>
      <c r="X87" s="966"/>
      <c r="Y87" s="999"/>
      <c r="Z87" s="1000">
        <v>9000</v>
      </c>
      <c r="AA87" s="1001"/>
      <c r="AB87" s="1002"/>
      <c r="AC87" s="1003"/>
      <c r="AD87" s="1004"/>
      <c r="AE87" s="1004"/>
      <c r="AF87" s="1004"/>
      <c r="AG87" s="1004"/>
      <c r="AH87" s="1004"/>
      <c r="AI87" s="1004"/>
      <c r="AJ87" s="1004"/>
      <c r="AK87" s="1004"/>
      <c r="AL87" s="1004"/>
      <c r="AM87" s="1004"/>
      <c r="AN87" s="1004"/>
      <c r="AO87" s="1005"/>
      <c r="AP87" s="1003"/>
      <c r="AQ87" s="1004"/>
      <c r="AR87" s="1004"/>
      <c r="AS87" s="1004"/>
      <c r="AT87" s="1005"/>
      <c r="AU87" s="1003"/>
      <c r="AV87" s="1004"/>
      <c r="AW87" s="1004"/>
      <c r="AX87" s="1004"/>
      <c r="AY87" s="1004"/>
      <c r="AZ87" s="1006"/>
      <c r="BA87" s="134"/>
      <c r="BB87" s="134"/>
      <c r="BC87" s="134"/>
      <c r="BD87" s="134"/>
      <c r="BE87" s="134"/>
      <c r="BF87" s="134"/>
      <c r="BG87" s="140"/>
      <c r="BH87" s="140"/>
    </row>
    <row r="88" spans="2:52" s="131" customFormat="1" ht="15" customHeight="1"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6"/>
      <c r="T88" s="146"/>
      <c r="U88" s="147"/>
      <c r="V88" s="147"/>
      <c r="W88" s="147"/>
      <c r="X88" s="147"/>
      <c r="Y88" s="147"/>
      <c r="Z88" s="147"/>
      <c r="AA88" s="147"/>
      <c r="AB88" s="147"/>
      <c r="AC88" s="148"/>
      <c r="AD88" s="148"/>
      <c r="AE88" s="148"/>
      <c r="AF88" s="148"/>
      <c r="AG88" s="148"/>
      <c r="AH88" s="148"/>
      <c r="AI88" s="148"/>
      <c r="AJ88" s="148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</row>
    <row r="89" spans="2:52" s="131" customFormat="1" ht="32.25" customHeight="1">
      <c r="B89" s="1007" t="s">
        <v>364</v>
      </c>
      <c r="C89" s="1008"/>
      <c r="D89" s="1008"/>
      <c r="E89" s="1008"/>
      <c r="F89" s="1008"/>
      <c r="G89" s="1008"/>
      <c r="H89" s="1008"/>
      <c r="I89" s="1008"/>
      <c r="J89" s="1008"/>
      <c r="K89" s="1008"/>
      <c r="L89" s="1008"/>
      <c r="M89" s="1008"/>
      <c r="N89" s="1008"/>
      <c r="O89" s="1008"/>
      <c r="P89" s="1008"/>
      <c r="Q89" s="1008"/>
      <c r="R89" s="1008"/>
      <c r="S89" s="1008"/>
      <c r="T89" s="1008"/>
      <c r="U89" s="1008"/>
      <c r="V89" s="1008"/>
      <c r="W89" s="1008"/>
      <c r="X89" s="1008"/>
      <c r="Y89" s="1008"/>
      <c r="Z89" s="1008"/>
      <c r="AA89" s="1008"/>
      <c r="AB89" s="1008"/>
      <c r="AC89" s="1008"/>
      <c r="AD89" s="1008"/>
      <c r="AE89" s="1008"/>
      <c r="AF89" s="1008"/>
      <c r="AG89" s="1008"/>
      <c r="AH89" s="1008"/>
      <c r="AI89" s="1008"/>
      <c r="AJ89" s="1008"/>
      <c r="AK89" s="1008"/>
      <c r="AL89" s="1008"/>
      <c r="AM89" s="1008"/>
      <c r="AN89" s="1008"/>
      <c r="AO89" s="1008"/>
      <c r="AP89" s="1008"/>
      <c r="AQ89" s="1008"/>
      <c r="AR89" s="1008"/>
      <c r="AS89" s="1008"/>
      <c r="AT89" s="1008"/>
      <c r="AU89" s="1008"/>
      <c r="AV89" s="1008"/>
      <c r="AW89" s="1008"/>
      <c r="AX89" s="1008"/>
      <c r="AY89" s="1008"/>
      <c r="AZ89" s="1008"/>
    </row>
    <row r="90" spans="2:52" s="131" customFormat="1" ht="7.5" customHeight="1"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</row>
    <row r="91" spans="1:60" s="142" customFormat="1" ht="49.5" customHeight="1">
      <c r="A91" s="140"/>
      <c r="B91" s="945" t="s">
        <v>308</v>
      </c>
      <c r="C91" s="945"/>
      <c r="D91" s="945"/>
      <c r="E91" s="945"/>
      <c r="F91" s="945"/>
      <c r="G91" s="945"/>
      <c r="H91" s="945"/>
      <c r="I91" s="945"/>
      <c r="J91" s="945"/>
      <c r="K91" s="945"/>
      <c r="L91" s="945"/>
      <c r="M91" s="945"/>
      <c r="N91" s="945"/>
      <c r="O91" s="906" t="s">
        <v>38</v>
      </c>
      <c r="P91" s="907"/>
      <c r="Q91" s="917" t="s">
        <v>341</v>
      </c>
      <c r="R91" s="803"/>
      <c r="S91" s="803"/>
      <c r="T91" s="803"/>
      <c r="U91" s="803"/>
      <c r="V91" s="803"/>
      <c r="W91" s="803"/>
      <c r="X91" s="803"/>
      <c r="Y91" s="803"/>
      <c r="Z91" s="803"/>
      <c r="AA91" s="803"/>
      <c r="AB91" s="804"/>
      <c r="AC91" s="917" t="s">
        <v>365</v>
      </c>
      <c r="AD91" s="803"/>
      <c r="AE91" s="803"/>
      <c r="AF91" s="803"/>
      <c r="AG91" s="803"/>
      <c r="AH91" s="803"/>
      <c r="AI91" s="803"/>
      <c r="AJ91" s="803"/>
      <c r="AK91" s="803"/>
      <c r="AL91" s="803"/>
      <c r="AM91" s="803"/>
      <c r="AN91" s="804"/>
      <c r="AO91" s="917" t="s">
        <v>311</v>
      </c>
      <c r="AP91" s="803"/>
      <c r="AQ91" s="803"/>
      <c r="AR91" s="803"/>
      <c r="AS91" s="803"/>
      <c r="AT91" s="803"/>
      <c r="AU91" s="803"/>
      <c r="AV91" s="803"/>
      <c r="AW91" s="803"/>
      <c r="AX91" s="803"/>
      <c r="AY91" s="803"/>
      <c r="AZ91" s="804"/>
      <c r="BA91" s="141"/>
      <c r="BB91" s="141"/>
      <c r="BC91" s="141"/>
      <c r="BD91" s="141"/>
      <c r="BE91" s="141"/>
      <c r="BF91" s="141"/>
      <c r="BG91" s="140"/>
      <c r="BH91" s="140"/>
    </row>
    <row r="92" spans="1:60" s="142" customFormat="1" ht="99.75" customHeight="1">
      <c r="A92" s="140"/>
      <c r="B92" s="945"/>
      <c r="C92" s="945"/>
      <c r="D92" s="945"/>
      <c r="E92" s="945"/>
      <c r="F92" s="945"/>
      <c r="G92" s="945"/>
      <c r="H92" s="945"/>
      <c r="I92" s="945"/>
      <c r="J92" s="945"/>
      <c r="K92" s="945"/>
      <c r="L92" s="945"/>
      <c r="M92" s="945"/>
      <c r="N92" s="945"/>
      <c r="O92" s="915"/>
      <c r="P92" s="916"/>
      <c r="Q92" s="917" t="s">
        <v>602</v>
      </c>
      <c r="R92" s="803"/>
      <c r="S92" s="803"/>
      <c r="T92" s="804"/>
      <c r="U92" s="917" t="s">
        <v>606</v>
      </c>
      <c r="V92" s="803"/>
      <c r="W92" s="803"/>
      <c r="X92" s="804"/>
      <c r="Y92" s="917" t="s">
        <v>607</v>
      </c>
      <c r="Z92" s="803"/>
      <c r="AA92" s="803"/>
      <c r="AB92" s="804"/>
      <c r="AC92" s="917" t="s">
        <v>602</v>
      </c>
      <c r="AD92" s="803"/>
      <c r="AE92" s="803"/>
      <c r="AF92" s="804"/>
      <c r="AG92" s="917" t="s">
        <v>606</v>
      </c>
      <c r="AH92" s="803"/>
      <c r="AI92" s="803"/>
      <c r="AJ92" s="804"/>
      <c r="AK92" s="917" t="s">
        <v>607</v>
      </c>
      <c r="AL92" s="803"/>
      <c r="AM92" s="803"/>
      <c r="AN92" s="804"/>
      <c r="AO92" s="917" t="s">
        <v>611</v>
      </c>
      <c r="AP92" s="946"/>
      <c r="AQ92" s="946"/>
      <c r="AR92" s="947"/>
      <c r="AS92" s="917" t="s">
        <v>606</v>
      </c>
      <c r="AT92" s="946"/>
      <c r="AU92" s="946"/>
      <c r="AV92" s="947"/>
      <c r="AW92" s="917" t="s">
        <v>614</v>
      </c>
      <c r="AX92" s="946"/>
      <c r="AY92" s="946"/>
      <c r="AZ92" s="947"/>
      <c r="BA92" s="143"/>
      <c r="BB92" s="143"/>
      <c r="BC92" s="143"/>
      <c r="BD92" s="141"/>
      <c r="BE92" s="141"/>
      <c r="BF92" s="141"/>
      <c r="BG92" s="140"/>
      <c r="BH92" s="140"/>
    </row>
    <row r="93" spans="1:60" s="142" customFormat="1" ht="15" thickBot="1">
      <c r="A93" s="140"/>
      <c r="B93" s="951">
        <v>1</v>
      </c>
      <c r="C93" s="951"/>
      <c r="D93" s="951"/>
      <c r="E93" s="951"/>
      <c r="F93" s="951"/>
      <c r="G93" s="951"/>
      <c r="H93" s="951"/>
      <c r="I93" s="951"/>
      <c r="J93" s="951"/>
      <c r="K93" s="951"/>
      <c r="L93" s="951"/>
      <c r="M93" s="951"/>
      <c r="N93" s="951"/>
      <c r="O93" s="952">
        <v>2</v>
      </c>
      <c r="P93" s="953"/>
      <c r="Q93" s="905">
        <v>3</v>
      </c>
      <c r="R93" s="906"/>
      <c r="S93" s="906"/>
      <c r="T93" s="907"/>
      <c r="U93" s="905">
        <v>4</v>
      </c>
      <c r="V93" s="906"/>
      <c r="W93" s="906"/>
      <c r="X93" s="907"/>
      <c r="Y93" s="905">
        <v>5</v>
      </c>
      <c r="Z93" s="906"/>
      <c r="AA93" s="906"/>
      <c r="AB93" s="907"/>
      <c r="AC93" s="905">
        <v>6</v>
      </c>
      <c r="AD93" s="906"/>
      <c r="AE93" s="906"/>
      <c r="AF93" s="907"/>
      <c r="AG93" s="905">
        <v>7</v>
      </c>
      <c r="AH93" s="906"/>
      <c r="AI93" s="906"/>
      <c r="AJ93" s="907"/>
      <c r="AK93" s="905">
        <v>8</v>
      </c>
      <c r="AL93" s="906"/>
      <c r="AM93" s="906"/>
      <c r="AN93" s="907"/>
      <c r="AO93" s="905">
        <v>9</v>
      </c>
      <c r="AP93" s="906"/>
      <c r="AQ93" s="906"/>
      <c r="AR93" s="907"/>
      <c r="AS93" s="905">
        <v>10</v>
      </c>
      <c r="AT93" s="906"/>
      <c r="AU93" s="906"/>
      <c r="AV93" s="907"/>
      <c r="AW93" s="954">
        <v>11</v>
      </c>
      <c r="AX93" s="813"/>
      <c r="AY93" s="813"/>
      <c r="AZ93" s="814"/>
      <c r="BA93" s="134"/>
      <c r="BB93" s="134"/>
      <c r="BC93" s="134"/>
      <c r="BD93" s="134"/>
      <c r="BE93" s="134"/>
      <c r="BF93" s="134"/>
      <c r="BG93" s="140"/>
      <c r="BH93" s="140"/>
    </row>
    <row r="94" spans="1:60" s="142" customFormat="1" ht="66" customHeight="1">
      <c r="A94" s="140"/>
      <c r="B94" s="1009" t="s">
        <v>366</v>
      </c>
      <c r="C94" s="955"/>
      <c r="D94" s="955"/>
      <c r="E94" s="955"/>
      <c r="F94" s="955"/>
      <c r="G94" s="955"/>
      <c r="H94" s="955"/>
      <c r="I94" s="955"/>
      <c r="J94" s="955"/>
      <c r="K94" s="955"/>
      <c r="L94" s="955"/>
      <c r="M94" s="955"/>
      <c r="N94" s="956"/>
      <c r="O94" s="957" t="s">
        <v>288</v>
      </c>
      <c r="P94" s="958"/>
      <c r="Q94" s="1010" t="s">
        <v>33</v>
      </c>
      <c r="R94" s="1011"/>
      <c r="S94" s="1011"/>
      <c r="T94" s="1012"/>
      <c r="U94" s="1010" t="s">
        <v>33</v>
      </c>
      <c r="V94" s="1011"/>
      <c r="W94" s="1011"/>
      <c r="X94" s="1012"/>
      <c r="Y94" s="1010" t="s">
        <v>33</v>
      </c>
      <c r="Z94" s="1011"/>
      <c r="AA94" s="1011"/>
      <c r="AB94" s="1012"/>
      <c r="AC94" s="1010" t="s">
        <v>33</v>
      </c>
      <c r="AD94" s="1011"/>
      <c r="AE94" s="1011"/>
      <c r="AF94" s="1012"/>
      <c r="AG94" s="1010" t="s">
        <v>33</v>
      </c>
      <c r="AH94" s="1011"/>
      <c r="AI94" s="1011"/>
      <c r="AJ94" s="1012"/>
      <c r="AK94" s="1010" t="s">
        <v>33</v>
      </c>
      <c r="AL94" s="1011"/>
      <c r="AM94" s="1011"/>
      <c r="AN94" s="1012"/>
      <c r="AO94" s="942"/>
      <c r="AP94" s="943"/>
      <c r="AQ94" s="943"/>
      <c r="AR94" s="944"/>
      <c r="AS94" s="942"/>
      <c r="AT94" s="943"/>
      <c r="AU94" s="943"/>
      <c r="AV94" s="944"/>
      <c r="AW94" s="994"/>
      <c r="AX94" s="995"/>
      <c r="AY94" s="995"/>
      <c r="AZ94" s="997"/>
      <c r="BA94" s="134"/>
      <c r="BB94" s="134"/>
      <c r="BC94" s="134"/>
      <c r="BD94" s="134"/>
      <c r="BE94" s="134"/>
      <c r="BF94" s="134"/>
      <c r="BG94" s="140"/>
      <c r="BH94" s="140"/>
    </row>
    <row r="95" spans="1:60" s="142" customFormat="1" ht="18" customHeight="1" hidden="1">
      <c r="A95" s="140"/>
      <c r="B95" s="951" t="s">
        <v>313</v>
      </c>
      <c r="C95" s="951"/>
      <c r="D95" s="951"/>
      <c r="E95" s="951"/>
      <c r="F95" s="951"/>
      <c r="G95" s="951"/>
      <c r="H95" s="951"/>
      <c r="I95" s="951"/>
      <c r="J95" s="951"/>
      <c r="K95" s="951"/>
      <c r="L95" s="951"/>
      <c r="M95" s="951"/>
      <c r="N95" s="986"/>
      <c r="O95" s="962" t="s">
        <v>314</v>
      </c>
      <c r="P95" s="963"/>
      <c r="Q95" s="948"/>
      <c r="R95" s="949"/>
      <c r="S95" s="949"/>
      <c r="T95" s="950"/>
      <c r="U95" s="948"/>
      <c r="V95" s="949"/>
      <c r="W95" s="949"/>
      <c r="X95" s="950"/>
      <c r="Y95" s="948"/>
      <c r="Z95" s="949"/>
      <c r="AA95" s="949"/>
      <c r="AB95" s="950"/>
      <c r="AC95" s="948"/>
      <c r="AD95" s="949"/>
      <c r="AE95" s="949"/>
      <c r="AF95" s="950"/>
      <c r="AG95" s="948"/>
      <c r="AH95" s="949"/>
      <c r="AI95" s="949"/>
      <c r="AJ95" s="950"/>
      <c r="AK95" s="948"/>
      <c r="AL95" s="949"/>
      <c r="AM95" s="949"/>
      <c r="AN95" s="950"/>
      <c r="AO95" s="1013">
        <f>Q95*AC95</f>
        <v>0</v>
      </c>
      <c r="AP95" s="1014"/>
      <c r="AQ95" s="1014"/>
      <c r="AR95" s="1015"/>
      <c r="AS95" s="1013">
        <f>U95*AG95</f>
        <v>0</v>
      </c>
      <c r="AT95" s="1014"/>
      <c r="AU95" s="1014"/>
      <c r="AV95" s="1015"/>
      <c r="AW95" s="1013">
        <f>Y95*AK95</f>
        <v>0</v>
      </c>
      <c r="AX95" s="1014"/>
      <c r="AY95" s="1014"/>
      <c r="AZ95" s="1016"/>
      <c r="BA95" s="134"/>
      <c r="BB95" s="134"/>
      <c r="BC95" s="134"/>
      <c r="BD95" s="134"/>
      <c r="BE95" s="134"/>
      <c r="BF95" s="134"/>
      <c r="BG95" s="140"/>
      <c r="BH95" s="140"/>
    </row>
    <row r="96" spans="1:60" s="142" customFormat="1" ht="18" customHeight="1" hidden="1">
      <c r="A96" s="140"/>
      <c r="B96" s="951" t="s">
        <v>315</v>
      </c>
      <c r="C96" s="951"/>
      <c r="D96" s="951"/>
      <c r="E96" s="951"/>
      <c r="F96" s="951"/>
      <c r="G96" s="951"/>
      <c r="H96" s="951"/>
      <c r="I96" s="951"/>
      <c r="J96" s="951"/>
      <c r="K96" s="951"/>
      <c r="L96" s="951"/>
      <c r="M96" s="951"/>
      <c r="N96" s="986"/>
      <c r="O96" s="962" t="s">
        <v>316</v>
      </c>
      <c r="P96" s="963"/>
      <c r="Q96" s="948"/>
      <c r="R96" s="949"/>
      <c r="S96" s="949"/>
      <c r="T96" s="950"/>
      <c r="U96" s="948"/>
      <c r="V96" s="949"/>
      <c r="W96" s="949"/>
      <c r="X96" s="950"/>
      <c r="Y96" s="948"/>
      <c r="Z96" s="949"/>
      <c r="AA96" s="949"/>
      <c r="AB96" s="950"/>
      <c r="AC96" s="948"/>
      <c r="AD96" s="949"/>
      <c r="AE96" s="949"/>
      <c r="AF96" s="950"/>
      <c r="AG96" s="948"/>
      <c r="AH96" s="949"/>
      <c r="AI96" s="949"/>
      <c r="AJ96" s="950"/>
      <c r="AK96" s="948"/>
      <c r="AL96" s="949"/>
      <c r="AM96" s="949"/>
      <c r="AN96" s="950"/>
      <c r="AO96" s="1013">
        <f>Q96*AC96</f>
        <v>0</v>
      </c>
      <c r="AP96" s="1014"/>
      <c r="AQ96" s="1014"/>
      <c r="AR96" s="1015"/>
      <c r="AS96" s="1013">
        <f>U96*AG96</f>
        <v>0</v>
      </c>
      <c r="AT96" s="1014"/>
      <c r="AU96" s="1014"/>
      <c r="AV96" s="1015"/>
      <c r="AW96" s="1013">
        <f>Y96*AK96</f>
        <v>0</v>
      </c>
      <c r="AX96" s="1014"/>
      <c r="AY96" s="1014"/>
      <c r="AZ96" s="1016"/>
      <c r="BA96" s="134"/>
      <c r="BB96" s="134"/>
      <c r="BC96" s="134"/>
      <c r="BD96" s="134"/>
      <c r="BE96" s="134"/>
      <c r="BF96" s="134"/>
      <c r="BG96" s="140"/>
      <c r="BH96" s="140"/>
    </row>
    <row r="97" spans="1:52" ht="18" customHeight="1" thickBot="1">
      <c r="A97" s="140"/>
      <c r="B97" s="966" t="s">
        <v>320</v>
      </c>
      <c r="C97" s="967"/>
      <c r="D97" s="967"/>
      <c r="E97" s="967"/>
      <c r="F97" s="967"/>
      <c r="G97" s="967"/>
      <c r="H97" s="967"/>
      <c r="I97" s="967"/>
      <c r="J97" s="967"/>
      <c r="K97" s="967"/>
      <c r="L97" s="967"/>
      <c r="M97" s="967"/>
      <c r="N97" s="967"/>
      <c r="O97" s="968">
        <v>9000</v>
      </c>
      <c r="P97" s="969"/>
      <c r="Q97" s="964" t="s">
        <v>33</v>
      </c>
      <c r="R97" s="964"/>
      <c r="S97" s="964"/>
      <c r="T97" s="964"/>
      <c r="U97" s="964" t="s">
        <v>33</v>
      </c>
      <c r="V97" s="964"/>
      <c r="W97" s="964"/>
      <c r="X97" s="964"/>
      <c r="Y97" s="964" t="s">
        <v>33</v>
      </c>
      <c r="Z97" s="964"/>
      <c r="AA97" s="964"/>
      <c r="AB97" s="964"/>
      <c r="AC97" s="964" t="s">
        <v>33</v>
      </c>
      <c r="AD97" s="964"/>
      <c r="AE97" s="964"/>
      <c r="AF97" s="964"/>
      <c r="AG97" s="964" t="s">
        <v>33</v>
      </c>
      <c r="AH97" s="964"/>
      <c r="AI97" s="964"/>
      <c r="AJ97" s="964"/>
      <c r="AK97" s="964" t="s">
        <v>33</v>
      </c>
      <c r="AL97" s="964"/>
      <c r="AM97" s="964"/>
      <c r="AN97" s="964"/>
      <c r="AO97" s="1024">
        <f>SUM(AO95:AR96)</f>
        <v>0</v>
      </c>
      <c r="AP97" s="1024"/>
      <c r="AQ97" s="1024"/>
      <c r="AR97" s="1024"/>
      <c r="AS97" s="1024">
        <f>SUM(AS95:AV96)</f>
        <v>0</v>
      </c>
      <c r="AT97" s="1024"/>
      <c r="AU97" s="1024"/>
      <c r="AV97" s="1024"/>
      <c r="AW97" s="1024">
        <f>SUM(AW95:AZ96)</f>
        <v>0</v>
      </c>
      <c r="AX97" s="1024"/>
      <c r="AY97" s="1024"/>
      <c r="AZ97" s="1025"/>
    </row>
    <row r="98" spans="1:53" s="131" customFormat="1" ht="19.5" customHeight="1">
      <c r="A98" s="135"/>
      <c r="B98" s="150"/>
      <c r="C98" s="150"/>
      <c r="D98" s="150"/>
      <c r="E98" s="150"/>
      <c r="F98" s="150"/>
      <c r="G98" s="150"/>
      <c r="H98" s="150"/>
      <c r="I98" s="150"/>
      <c r="J98" s="149"/>
      <c r="K98" s="149"/>
      <c r="L98" s="149"/>
      <c r="M98" s="149"/>
      <c r="N98" s="149"/>
      <c r="O98" s="149"/>
      <c r="P98" s="149"/>
      <c r="Q98" s="149"/>
      <c r="R98" s="151"/>
      <c r="S98" s="151"/>
      <c r="T98" s="151"/>
      <c r="U98" s="151"/>
      <c r="V98" s="151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8"/>
      <c r="AZ98" s="148"/>
      <c r="BA98" s="148"/>
    </row>
    <row r="99" spans="1:53" s="131" customFormat="1" ht="19.5" customHeight="1">
      <c r="A99" s="135"/>
      <c r="B99" s="150"/>
      <c r="C99" s="150"/>
      <c r="D99" s="150"/>
      <c r="E99" s="150"/>
      <c r="F99" s="150"/>
      <c r="G99" s="150"/>
      <c r="H99" s="150"/>
      <c r="I99" s="150"/>
      <c r="J99" s="149"/>
      <c r="K99" s="149"/>
      <c r="L99" s="149"/>
      <c r="M99" s="149"/>
      <c r="N99" s="149"/>
      <c r="O99" s="149"/>
      <c r="P99" s="149"/>
      <c r="Q99" s="149"/>
      <c r="R99" s="151"/>
      <c r="S99" s="151"/>
      <c r="T99" s="151"/>
      <c r="U99" s="151"/>
      <c r="V99" s="151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8"/>
      <c r="AZ99" s="148"/>
      <c r="BA99" s="148"/>
    </row>
    <row r="100" spans="1:52" s="154" customFormat="1" ht="18" customHeight="1">
      <c r="A100" s="135"/>
      <c r="B100" s="152"/>
      <c r="C100" s="1017" t="s">
        <v>344</v>
      </c>
      <c r="D100" s="1017"/>
      <c r="E100" s="1017"/>
      <c r="F100" s="1017"/>
      <c r="G100" s="1017"/>
      <c r="H100" s="1017"/>
      <c r="I100" s="169"/>
      <c r="J100" s="1018" t="s">
        <v>678</v>
      </c>
      <c r="K100" s="1019"/>
      <c r="L100" s="1019"/>
      <c r="M100" s="1019"/>
      <c r="N100" s="1019"/>
      <c r="O100" s="1019"/>
      <c r="P100" s="1019"/>
      <c r="Q100" s="1019"/>
      <c r="R100" s="1019"/>
      <c r="S100" s="1019"/>
      <c r="T100" s="1019"/>
      <c r="U100" s="1019"/>
      <c r="V100" s="1019"/>
      <c r="W100" s="1019"/>
      <c r="X100" s="1019"/>
      <c r="Y100" s="1019"/>
      <c r="Z100" s="169"/>
      <c r="AA100" s="169"/>
      <c r="AB100" s="1018"/>
      <c r="AC100" s="1019"/>
      <c r="AD100" s="1019"/>
      <c r="AE100" s="1019"/>
      <c r="AF100" s="1019"/>
      <c r="AG100" s="1019"/>
      <c r="AH100" s="1019"/>
      <c r="AI100" s="135"/>
      <c r="AJ100" s="135"/>
      <c r="AK100" s="1019" t="s">
        <v>674</v>
      </c>
      <c r="AL100" s="1019"/>
      <c r="AM100" s="1019"/>
      <c r="AN100" s="1019"/>
      <c r="AO100" s="1019"/>
      <c r="AP100" s="1019"/>
      <c r="AQ100" s="1019"/>
      <c r="AR100" s="1019"/>
      <c r="AS100" s="1019"/>
      <c r="AT100" s="1019"/>
      <c r="AU100" s="1019"/>
      <c r="AV100" s="1019"/>
      <c r="AW100" s="1019"/>
      <c r="AX100" s="1019"/>
      <c r="AY100" s="1019"/>
      <c r="AZ100" s="1019"/>
    </row>
    <row r="101" spans="1:52" s="154" customFormat="1" ht="18" customHeight="1">
      <c r="A101" s="135"/>
      <c r="B101" s="152"/>
      <c r="C101" s="1017" t="s">
        <v>345</v>
      </c>
      <c r="D101" s="1017"/>
      <c r="E101" s="1017"/>
      <c r="F101" s="1017"/>
      <c r="G101" s="1017"/>
      <c r="H101" s="1017"/>
      <c r="I101" s="169"/>
      <c r="J101" s="1026" t="s">
        <v>346</v>
      </c>
      <c r="K101" s="1026"/>
      <c r="L101" s="1026"/>
      <c r="M101" s="1026"/>
      <c r="N101" s="1026"/>
      <c r="O101" s="1026"/>
      <c r="P101" s="1026"/>
      <c r="Q101" s="1026"/>
      <c r="R101" s="1026"/>
      <c r="S101" s="1026"/>
      <c r="T101" s="1026"/>
      <c r="U101" s="1026"/>
      <c r="V101" s="1026"/>
      <c r="W101" s="1026"/>
      <c r="X101" s="1026"/>
      <c r="Y101" s="1026"/>
      <c r="Z101" s="155"/>
      <c r="AA101" s="155"/>
      <c r="AB101" s="1026" t="s">
        <v>4</v>
      </c>
      <c r="AC101" s="1026"/>
      <c r="AD101" s="1026"/>
      <c r="AE101" s="1026"/>
      <c r="AF101" s="1026"/>
      <c r="AG101" s="1026"/>
      <c r="AH101" s="1026"/>
      <c r="AI101" s="156"/>
      <c r="AJ101" s="156"/>
      <c r="AK101" s="1026" t="s">
        <v>5</v>
      </c>
      <c r="AL101" s="1026"/>
      <c r="AM101" s="1026"/>
      <c r="AN101" s="1026"/>
      <c r="AO101" s="1026"/>
      <c r="AP101" s="1026"/>
      <c r="AQ101" s="1026"/>
      <c r="AR101" s="1026"/>
      <c r="AS101" s="1026"/>
      <c r="AT101" s="1026"/>
      <c r="AU101" s="1026"/>
      <c r="AV101" s="1026"/>
      <c r="AW101" s="1026"/>
      <c r="AX101" s="1026"/>
      <c r="AY101" s="1026"/>
      <c r="AZ101" s="1026"/>
    </row>
    <row r="102" spans="1:52" s="154" customFormat="1" ht="18" customHeight="1">
      <c r="A102" s="131"/>
      <c r="B102" s="152"/>
      <c r="C102" s="169"/>
      <c r="D102" s="169"/>
      <c r="E102" s="169"/>
      <c r="F102" s="169"/>
      <c r="G102" s="169"/>
      <c r="H102" s="169"/>
      <c r="I102" s="169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6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</row>
    <row r="103" spans="2:52" s="154" customFormat="1" ht="18" customHeight="1">
      <c r="B103" s="152"/>
      <c r="C103" s="1017" t="s">
        <v>6</v>
      </c>
      <c r="D103" s="1017"/>
      <c r="E103" s="1017"/>
      <c r="F103" s="1017"/>
      <c r="G103" s="1017"/>
      <c r="H103" s="1017"/>
      <c r="I103" s="169"/>
      <c r="J103" s="1020" t="s">
        <v>679</v>
      </c>
      <c r="K103" s="1021"/>
      <c r="L103" s="1021"/>
      <c r="M103" s="1021"/>
      <c r="N103" s="1021"/>
      <c r="O103" s="1021"/>
      <c r="P103" s="1021"/>
      <c r="Q103" s="1021"/>
      <c r="R103" s="1021"/>
      <c r="S103" s="1021"/>
      <c r="T103" s="1021"/>
      <c r="U103" s="1021"/>
      <c r="V103" s="1021"/>
      <c r="W103" s="1021"/>
      <c r="X103" s="1021"/>
      <c r="Y103" s="1021"/>
      <c r="Z103" s="155"/>
      <c r="AA103" s="155"/>
      <c r="AB103" s="1020" t="s">
        <v>675</v>
      </c>
      <c r="AC103" s="1021"/>
      <c r="AD103" s="1021"/>
      <c r="AE103" s="1021"/>
      <c r="AF103" s="1021"/>
      <c r="AG103" s="1021"/>
      <c r="AH103" s="1021"/>
      <c r="AI103" s="1021"/>
      <c r="AJ103" s="1021"/>
      <c r="AK103" s="1021"/>
      <c r="AL103" s="1021"/>
      <c r="AM103" s="1021"/>
      <c r="AN103" s="1021"/>
      <c r="AO103" s="156"/>
      <c r="AP103" s="156"/>
      <c r="AQ103" s="1022" t="s">
        <v>680</v>
      </c>
      <c r="AR103" s="1023"/>
      <c r="AS103" s="1023"/>
      <c r="AT103" s="1023"/>
      <c r="AU103" s="1023"/>
      <c r="AV103" s="1023"/>
      <c r="AW103" s="1023"/>
      <c r="AX103" s="1023"/>
      <c r="AY103" s="1023"/>
      <c r="AZ103" s="1023"/>
    </row>
    <row r="104" spans="2:52" s="154" customFormat="1" ht="18" customHeight="1">
      <c r="B104" s="152"/>
      <c r="C104" s="1031"/>
      <c r="D104" s="1031"/>
      <c r="E104" s="1031"/>
      <c r="F104" s="1031"/>
      <c r="G104" s="1031"/>
      <c r="H104" s="1031"/>
      <c r="I104" s="169"/>
      <c r="J104" s="1026" t="s">
        <v>346</v>
      </c>
      <c r="K104" s="1026"/>
      <c r="L104" s="1026"/>
      <c r="M104" s="1026"/>
      <c r="N104" s="1026"/>
      <c r="O104" s="1026"/>
      <c r="P104" s="1026"/>
      <c r="Q104" s="1026"/>
      <c r="R104" s="1026"/>
      <c r="S104" s="1026"/>
      <c r="T104" s="1026"/>
      <c r="U104" s="1026"/>
      <c r="V104" s="1026"/>
      <c r="W104" s="1026"/>
      <c r="X104" s="1026"/>
      <c r="Y104" s="1026"/>
      <c r="Z104" s="155"/>
      <c r="AA104" s="155"/>
      <c r="AB104" s="1026" t="s">
        <v>347</v>
      </c>
      <c r="AC104" s="1026"/>
      <c r="AD104" s="1026"/>
      <c r="AE104" s="1026"/>
      <c r="AF104" s="1026"/>
      <c r="AG104" s="1026"/>
      <c r="AH104" s="1026"/>
      <c r="AI104" s="1026"/>
      <c r="AJ104" s="1026"/>
      <c r="AK104" s="1026"/>
      <c r="AL104" s="1026"/>
      <c r="AM104" s="1026"/>
      <c r="AN104" s="1026"/>
      <c r="AO104" s="156"/>
      <c r="AP104" s="156"/>
      <c r="AQ104" s="1026" t="s">
        <v>348</v>
      </c>
      <c r="AR104" s="1026"/>
      <c r="AS104" s="1026"/>
      <c r="AT104" s="1026"/>
      <c r="AU104" s="1026"/>
      <c r="AV104" s="1026"/>
      <c r="AW104" s="1026"/>
      <c r="AX104" s="1026"/>
      <c r="AY104" s="1026"/>
      <c r="AZ104" s="1026"/>
    </row>
    <row r="105" spans="2:52" s="154" customFormat="1" ht="18" customHeight="1">
      <c r="B105" s="152"/>
      <c r="C105" s="153"/>
      <c r="D105" s="153"/>
      <c r="E105" s="153"/>
      <c r="F105" s="153"/>
      <c r="G105" s="153"/>
      <c r="H105" s="153"/>
      <c r="I105" s="153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3"/>
      <c r="AA105" s="153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35"/>
      <c r="AP105" s="135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</row>
    <row r="106" spans="2:53" s="154" customFormat="1" ht="18" customHeight="1">
      <c r="B106" s="135"/>
      <c r="C106" s="158" t="s">
        <v>51</v>
      </c>
      <c r="D106" s="1027" t="s">
        <v>662</v>
      </c>
      <c r="E106" s="1028"/>
      <c r="F106" s="153" t="s">
        <v>51</v>
      </c>
      <c r="G106" s="159"/>
      <c r="H106" s="1027" t="s">
        <v>663</v>
      </c>
      <c r="I106" s="1028"/>
      <c r="J106" s="1028"/>
      <c r="K106" s="1028"/>
      <c r="L106" s="1028"/>
      <c r="M106" s="1028"/>
      <c r="N106" s="160"/>
      <c r="O106" s="161"/>
      <c r="P106" s="162">
        <v>20</v>
      </c>
      <c r="Q106" s="1029">
        <v>20</v>
      </c>
      <c r="R106" s="1029"/>
      <c r="S106" s="153" t="s">
        <v>27</v>
      </c>
      <c r="T106" s="160"/>
      <c r="U106" s="160"/>
      <c r="V106" s="160"/>
      <c r="W106" s="160"/>
      <c r="X106" s="135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35"/>
      <c r="AW106" s="135"/>
      <c r="AX106" s="135"/>
      <c r="AY106" s="135"/>
      <c r="AZ106" s="135"/>
      <c r="BA106" s="135"/>
    </row>
    <row r="107" spans="1:18" s="135" customFormat="1" ht="18" customHeight="1">
      <c r="A107" s="154"/>
      <c r="D107" s="1030"/>
      <c r="E107" s="1030"/>
      <c r="H107" s="1030"/>
      <c r="I107" s="1030"/>
      <c r="J107" s="1030"/>
      <c r="K107" s="1030"/>
      <c r="L107" s="1030"/>
      <c r="M107" s="1030"/>
      <c r="Q107" s="1030"/>
      <c r="R107" s="1030"/>
    </row>
  </sheetData>
  <sheetProtection/>
  <mergeCells count="471">
    <mergeCell ref="AC34:AF34"/>
    <mergeCell ref="AG34:AJ34"/>
    <mergeCell ref="AK34:AN34"/>
    <mergeCell ref="AQ34:AR34"/>
    <mergeCell ref="AU34:AV34"/>
    <mergeCell ref="AY34:AZ34"/>
    <mergeCell ref="AO25:AZ25"/>
    <mergeCell ref="AG26:AJ27"/>
    <mergeCell ref="AY27:AZ27"/>
    <mergeCell ref="AQ41:AR41"/>
    <mergeCell ref="AU41:AV41"/>
    <mergeCell ref="AS26:AV26"/>
    <mergeCell ref="AW26:AZ26"/>
    <mergeCell ref="AQ27:AR27"/>
    <mergeCell ref="AK41:AN41"/>
    <mergeCell ref="AQ40:AR40"/>
    <mergeCell ref="AC14:AO14"/>
    <mergeCell ref="AC15:AO15"/>
    <mergeCell ref="AU83:AZ83"/>
    <mergeCell ref="AP83:AT83"/>
    <mergeCell ref="AC83:AO83"/>
    <mergeCell ref="AU20:AZ20"/>
    <mergeCell ref="AP18:AT18"/>
    <mergeCell ref="AK26:AN27"/>
    <mergeCell ref="AO26:AR26"/>
    <mergeCell ref="AU82:AZ82"/>
    <mergeCell ref="AU18:AZ18"/>
    <mergeCell ref="AU19:AZ19"/>
    <mergeCell ref="AU27:AV27"/>
    <mergeCell ref="AK30:AN30"/>
    <mergeCell ref="AC28:AF28"/>
    <mergeCell ref="AG28:AJ28"/>
    <mergeCell ref="AC18:AO18"/>
    <mergeCell ref="AC19:AO19"/>
    <mergeCell ref="AC20:AO20"/>
    <mergeCell ref="AQ30:AR30"/>
    <mergeCell ref="U39:X39"/>
    <mergeCell ref="Y39:AB39"/>
    <mergeCell ref="AC39:AF39"/>
    <mergeCell ref="AK29:AN29"/>
    <mergeCell ref="AG30:AJ30"/>
    <mergeCell ref="AG36:AJ36"/>
    <mergeCell ref="AK36:AN36"/>
    <mergeCell ref="Y38:AB38"/>
    <mergeCell ref="AK39:AN39"/>
    <mergeCell ref="U34:X34"/>
    <mergeCell ref="AP17:AT17"/>
    <mergeCell ref="AU12:AZ13"/>
    <mergeCell ref="AU14:AZ14"/>
    <mergeCell ref="AU15:AZ15"/>
    <mergeCell ref="AU16:AZ16"/>
    <mergeCell ref="AU17:AZ17"/>
    <mergeCell ref="AP12:AT13"/>
    <mergeCell ref="AP14:AT14"/>
    <mergeCell ref="AP15:AT15"/>
    <mergeCell ref="AP16:AT16"/>
    <mergeCell ref="AC16:AO16"/>
    <mergeCell ref="AC17:AO17"/>
    <mergeCell ref="AG37:AJ37"/>
    <mergeCell ref="AK37:AN37"/>
    <mergeCell ref="Q36:T36"/>
    <mergeCell ref="U36:X36"/>
    <mergeCell ref="Y36:AB36"/>
    <mergeCell ref="AC36:AF36"/>
    <mergeCell ref="AK28:AN28"/>
    <mergeCell ref="AG29:AJ29"/>
    <mergeCell ref="B33:N33"/>
    <mergeCell ref="AG33:AJ33"/>
    <mergeCell ref="AK33:AN33"/>
    <mergeCell ref="B35:N35"/>
    <mergeCell ref="Q35:T35"/>
    <mergeCell ref="U35:X35"/>
    <mergeCell ref="AK35:AN35"/>
    <mergeCell ref="B34:N34"/>
    <mergeCell ref="O34:P34"/>
    <mergeCell ref="Q34:T34"/>
    <mergeCell ref="B31:N31"/>
    <mergeCell ref="AK31:AN31"/>
    <mergeCell ref="B32:N32"/>
    <mergeCell ref="O32:P32"/>
    <mergeCell ref="Q32:T32"/>
    <mergeCell ref="U32:X32"/>
    <mergeCell ref="Y32:AB32"/>
    <mergeCell ref="AC32:AF32"/>
    <mergeCell ref="AG32:AJ32"/>
    <mergeCell ref="AK32:AN32"/>
    <mergeCell ref="B30:N30"/>
    <mergeCell ref="O30:P30"/>
    <mergeCell ref="Q30:T30"/>
    <mergeCell ref="U30:X30"/>
    <mergeCell ref="Y30:AB30"/>
    <mergeCell ref="AC30:AF30"/>
    <mergeCell ref="B29:N29"/>
    <mergeCell ref="O29:P29"/>
    <mergeCell ref="Q29:T29"/>
    <mergeCell ref="U29:X29"/>
    <mergeCell ref="Y29:AB29"/>
    <mergeCell ref="AC29:AF29"/>
    <mergeCell ref="B28:N28"/>
    <mergeCell ref="O28:P28"/>
    <mergeCell ref="Q28:T28"/>
    <mergeCell ref="U28:X28"/>
    <mergeCell ref="Y28:AB28"/>
    <mergeCell ref="AC85:AO85"/>
    <mergeCell ref="AK40:AN40"/>
    <mergeCell ref="Q40:T40"/>
    <mergeCell ref="U40:X40"/>
    <mergeCell ref="Y40:AB40"/>
    <mergeCell ref="AU87:AZ87"/>
    <mergeCell ref="AC40:AF40"/>
    <mergeCell ref="AG40:AJ40"/>
    <mergeCell ref="AU42:AV42"/>
    <mergeCell ref="AY42:AZ42"/>
    <mergeCell ref="Q25:AB25"/>
    <mergeCell ref="AC25:AN25"/>
    <mergeCell ref="AY41:AZ41"/>
    <mergeCell ref="AG42:AJ42"/>
    <mergeCell ref="AK42:AN42"/>
    <mergeCell ref="AC86:AO86"/>
    <mergeCell ref="AC87:AO87"/>
    <mergeCell ref="AP85:AT85"/>
    <mergeCell ref="AP86:AT86"/>
    <mergeCell ref="AP87:AT87"/>
    <mergeCell ref="AQ42:AR42"/>
    <mergeCell ref="AC84:AO84"/>
    <mergeCell ref="AP84:AT84"/>
    <mergeCell ref="AP82:AT82"/>
    <mergeCell ref="AC82:AO82"/>
    <mergeCell ref="B42:N42"/>
    <mergeCell ref="O42:P42"/>
    <mergeCell ref="Q42:T42"/>
    <mergeCell ref="U42:X42"/>
    <mergeCell ref="Y42:AB42"/>
    <mergeCell ref="AC42:AF42"/>
    <mergeCell ref="AU40:AV40"/>
    <mergeCell ref="AY40:AZ40"/>
    <mergeCell ref="O41:P41"/>
    <mergeCell ref="Q41:T41"/>
    <mergeCell ref="U41:X41"/>
    <mergeCell ref="Y41:AB41"/>
    <mergeCell ref="AC41:AF41"/>
    <mergeCell ref="AG41:AJ41"/>
    <mergeCell ref="O40:P40"/>
    <mergeCell ref="AQ38:AR38"/>
    <mergeCell ref="AU38:AV38"/>
    <mergeCell ref="AY38:AZ38"/>
    <mergeCell ref="O39:P39"/>
    <mergeCell ref="Q39:T39"/>
    <mergeCell ref="AQ39:AR39"/>
    <mergeCell ref="AU39:AV39"/>
    <mergeCell ref="AY39:AZ39"/>
    <mergeCell ref="AK38:AN38"/>
    <mergeCell ref="AG39:AJ39"/>
    <mergeCell ref="B36:N36"/>
    <mergeCell ref="O36:P36"/>
    <mergeCell ref="AQ36:AR36"/>
    <mergeCell ref="AU36:AV36"/>
    <mergeCell ref="B38:N38"/>
    <mergeCell ref="O38:P38"/>
    <mergeCell ref="Q38:T38"/>
    <mergeCell ref="U38:X38"/>
    <mergeCell ref="AC38:AF38"/>
    <mergeCell ref="AG38:AJ38"/>
    <mergeCell ref="AY36:AZ36"/>
    <mergeCell ref="B37:N37"/>
    <mergeCell ref="O37:P37"/>
    <mergeCell ref="AQ37:AR37"/>
    <mergeCell ref="AU37:AV37"/>
    <mergeCell ref="AY37:AZ37"/>
    <mergeCell ref="Q37:T37"/>
    <mergeCell ref="U37:X37"/>
    <mergeCell ref="Y37:AB37"/>
    <mergeCell ref="AC37:AF37"/>
    <mergeCell ref="AU33:AV33"/>
    <mergeCell ref="AY33:AZ33"/>
    <mergeCell ref="O35:P35"/>
    <mergeCell ref="AQ35:AR35"/>
    <mergeCell ref="AU35:AV35"/>
    <mergeCell ref="AY35:AZ35"/>
    <mergeCell ref="Y35:AB35"/>
    <mergeCell ref="AC35:AF35"/>
    <mergeCell ref="AG35:AJ35"/>
    <mergeCell ref="Y34:AB34"/>
    <mergeCell ref="AY31:AZ31"/>
    <mergeCell ref="AQ32:AR32"/>
    <mergeCell ref="AU32:AV32"/>
    <mergeCell ref="AY32:AZ32"/>
    <mergeCell ref="O33:P33"/>
    <mergeCell ref="Q33:T33"/>
    <mergeCell ref="U33:X33"/>
    <mergeCell ref="Y33:AB33"/>
    <mergeCell ref="AC33:AF33"/>
    <mergeCell ref="AQ33:AR33"/>
    <mergeCell ref="AU30:AV30"/>
    <mergeCell ref="AY30:AZ30"/>
    <mergeCell ref="O31:P31"/>
    <mergeCell ref="Q31:T31"/>
    <mergeCell ref="U31:X31"/>
    <mergeCell ref="Y31:AB31"/>
    <mergeCell ref="AC31:AF31"/>
    <mergeCell ref="AG31:AJ31"/>
    <mergeCell ref="AQ31:AR31"/>
    <mergeCell ref="AU31:AV31"/>
    <mergeCell ref="AQ28:AR28"/>
    <mergeCell ref="AU28:AV28"/>
    <mergeCell ref="AY28:AZ28"/>
    <mergeCell ref="AQ29:AR29"/>
    <mergeCell ref="AU29:AV29"/>
    <mergeCell ref="AY29:AZ29"/>
    <mergeCell ref="B25:N27"/>
    <mergeCell ref="O25:P27"/>
    <mergeCell ref="Q26:T27"/>
    <mergeCell ref="U26:X27"/>
    <mergeCell ref="Y26:AB27"/>
    <mergeCell ref="AC26:AF27"/>
    <mergeCell ref="D107:E107"/>
    <mergeCell ref="H107:M107"/>
    <mergeCell ref="Q107:R107"/>
    <mergeCell ref="C104:H104"/>
    <mergeCell ref="J104:Y104"/>
    <mergeCell ref="AB104:AN104"/>
    <mergeCell ref="AQ104:AZ104"/>
    <mergeCell ref="D106:E106"/>
    <mergeCell ref="H106:M106"/>
    <mergeCell ref="Q106:R106"/>
    <mergeCell ref="C101:H101"/>
    <mergeCell ref="J101:Y101"/>
    <mergeCell ref="AB101:AH101"/>
    <mergeCell ref="AK101:AZ101"/>
    <mergeCell ref="C103:H103"/>
    <mergeCell ref="J103:Y103"/>
    <mergeCell ref="AB103:AN103"/>
    <mergeCell ref="AQ103:AZ103"/>
    <mergeCell ref="AG97:AJ97"/>
    <mergeCell ref="AK97:AN97"/>
    <mergeCell ref="AO97:AR97"/>
    <mergeCell ref="AS97:AV97"/>
    <mergeCell ref="AW97:AZ97"/>
    <mergeCell ref="C100:H100"/>
    <mergeCell ref="J100:Y100"/>
    <mergeCell ref="AB100:AH100"/>
    <mergeCell ref="AK100:AZ100"/>
    <mergeCell ref="B97:N97"/>
    <mergeCell ref="O97:P97"/>
    <mergeCell ref="Q97:T97"/>
    <mergeCell ref="U97:X97"/>
    <mergeCell ref="Y97:AB97"/>
    <mergeCell ref="AC97:AF97"/>
    <mergeCell ref="AC96:AF96"/>
    <mergeCell ref="AG96:AJ96"/>
    <mergeCell ref="AK96:AN96"/>
    <mergeCell ref="AO96:AR96"/>
    <mergeCell ref="AS96:AV96"/>
    <mergeCell ref="AW96:AZ96"/>
    <mergeCell ref="AG95:AJ95"/>
    <mergeCell ref="AK95:AN95"/>
    <mergeCell ref="AO95:AR95"/>
    <mergeCell ref="AS95:AV95"/>
    <mergeCell ref="AW95:AZ95"/>
    <mergeCell ref="B96:N96"/>
    <mergeCell ref="O96:P96"/>
    <mergeCell ref="Q96:T96"/>
    <mergeCell ref="U96:X96"/>
    <mergeCell ref="Y96:AB96"/>
    <mergeCell ref="B95:N95"/>
    <mergeCell ref="O95:P95"/>
    <mergeCell ref="Q95:T95"/>
    <mergeCell ref="U95:X95"/>
    <mergeCell ref="Y95:AB95"/>
    <mergeCell ref="AC95:AF95"/>
    <mergeCell ref="AC94:AF94"/>
    <mergeCell ref="AG94:AJ94"/>
    <mergeCell ref="AK94:AN94"/>
    <mergeCell ref="AO94:AR94"/>
    <mergeCell ref="AS94:AV94"/>
    <mergeCell ref="AC91:AN91"/>
    <mergeCell ref="AO92:AR92"/>
    <mergeCell ref="AS92:AV92"/>
    <mergeCell ref="AK92:AN92"/>
    <mergeCell ref="AC93:AF93"/>
    <mergeCell ref="AW94:AZ94"/>
    <mergeCell ref="AG93:AJ93"/>
    <mergeCell ref="AK93:AN93"/>
    <mergeCell ref="AO93:AR93"/>
    <mergeCell ref="AS93:AV93"/>
    <mergeCell ref="AW93:AZ93"/>
    <mergeCell ref="B94:N94"/>
    <mergeCell ref="O94:P94"/>
    <mergeCell ref="Q94:T94"/>
    <mergeCell ref="U94:X94"/>
    <mergeCell ref="Y94:AB94"/>
    <mergeCell ref="O91:P92"/>
    <mergeCell ref="Q91:AB91"/>
    <mergeCell ref="B93:N93"/>
    <mergeCell ref="O93:P93"/>
    <mergeCell ref="Q93:T93"/>
    <mergeCell ref="AO91:AZ91"/>
    <mergeCell ref="Q92:T92"/>
    <mergeCell ref="U92:X92"/>
    <mergeCell ref="Y92:AB92"/>
    <mergeCell ref="AC92:AF92"/>
    <mergeCell ref="AG92:AJ92"/>
    <mergeCell ref="AW92:AZ92"/>
    <mergeCell ref="B85:Y85"/>
    <mergeCell ref="Z85:AB85"/>
    <mergeCell ref="B86:Y86"/>
    <mergeCell ref="Z86:AB86"/>
    <mergeCell ref="U93:X93"/>
    <mergeCell ref="Y93:AB93"/>
    <mergeCell ref="B91:N92"/>
    <mergeCell ref="B87:Y87"/>
    <mergeCell ref="Z87:AB87"/>
    <mergeCell ref="B89:AZ89"/>
    <mergeCell ref="B83:Y83"/>
    <mergeCell ref="Z83:AB83"/>
    <mergeCell ref="B84:Y84"/>
    <mergeCell ref="Z84:AB84"/>
    <mergeCell ref="B81:Y82"/>
    <mergeCell ref="Z81:AB82"/>
    <mergeCell ref="AC81:AZ81"/>
    <mergeCell ref="B77:Y77"/>
    <mergeCell ref="Z77:AB77"/>
    <mergeCell ref="AC77:AJ77"/>
    <mergeCell ref="AK77:AR77"/>
    <mergeCell ref="AS77:AZ77"/>
    <mergeCell ref="B79:AZ79"/>
    <mergeCell ref="B75:Y75"/>
    <mergeCell ref="Z75:AB75"/>
    <mergeCell ref="AC75:AJ75"/>
    <mergeCell ref="AK75:AR75"/>
    <mergeCell ref="AS75:AZ75"/>
    <mergeCell ref="B76:Y76"/>
    <mergeCell ref="Z76:AB76"/>
    <mergeCell ref="AC76:AJ76"/>
    <mergeCell ref="AK76:AR76"/>
    <mergeCell ref="AS76:AZ76"/>
    <mergeCell ref="B73:Y73"/>
    <mergeCell ref="Z73:AB73"/>
    <mergeCell ref="AC73:AJ73"/>
    <mergeCell ref="AK73:AR73"/>
    <mergeCell ref="AS73:AZ73"/>
    <mergeCell ref="B74:Y74"/>
    <mergeCell ref="Z74:AB74"/>
    <mergeCell ref="AC74:AJ74"/>
    <mergeCell ref="AK74:AR74"/>
    <mergeCell ref="AS74:AZ74"/>
    <mergeCell ref="B69:AZ69"/>
    <mergeCell ref="B71:Y72"/>
    <mergeCell ref="Z71:AB72"/>
    <mergeCell ref="AC71:AZ71"/>
    <mergeCell ref="AC72:AJ72"/>
    <mergeCell ref="AK72:AR72"/>
    <mergeCell ref="AS72:AZ72"/>
    <mergeCell ref="B65:F65"/>
    <mergeCell ref="G65:N65"/>
    <mergeCell ref="O65:AZ65"/>
    <mergeCell ref="B66:F66"/>
    <mergeCell ref="G66:N66"/>
    <mergeCell ref="O66:AZ66"/>
    <mergeCell ref="B63:F63"/>
    <mergeCell ref="G63:N63"/>
    <mergeCell ref="O63:AZ63"/>
    <mergeCell ref="B64:F64"/>
    <mergeCell ref="G64:N64"/>
    <mergeCell ref="O64:AZ64"/>
    <mergeCell ref="AS59:AV59"/>
    <mergeCell ref="AW59:AZ59"/>
    <mergeCell ref="B61:AZ61"/>
    <mergeCell ref="B59:N59"/>
    <mergeCell ref="O59:P59"/>
    <mergeCell ref="Q59:T59"/>
    <mergeCell ref="U59:X59"/>
    <mergeCell ref="Y59:AB59"/>
    <mergeCell ref="AC59:AF59"/>
    <mergeCell ref="AC58:AF58"/>
    <mergeCell ref="AG58:AJ58"/>
    <mergeCell ref="AK58:AN58"/>
    <mergeCell ref="AO58:AR58"/>
    <mergeCell ref="AG59:AJ59"/>
    <mergeCell ref="AK59:AN59"/>
    <mergeCell ref="AO59:AR59"/>
    <mergeCell ref="AS58:AV58"/>
    <mergeCell ref="AW58:AZ58"/>
    <mergeCell ref="AG57:AJ57"/>
    <mergeCell ref="AK57:AN57"/>
    <mergeCell ref="AO57:AR57"/>
    <mergeCell ref="AS57:AV57"/>
    <mergeCell ref="AW57:AZ57"/>
    <mergeCell ref="B58:N58"/>
    <mergeCell ref="O58:P58"/>
    <mergeCell ref="Q58:T58"/>
    <mergeCell ref="U58:X58"/>
    <mergeCell ref="Y58:AB58"/>
    <mergeCell ref="B57:N57"/>
    <mergeCell ref="O57:P57"/>
    <mergeCell ref="Q57:T57"/>
    <mergeCell ref="U57:X57"/>
    <mergeCell ref="Y57:AB57"/>
    <mergeCell ref="AC57:AF57"/>
    <mergeCell ref="AC56:AF56"/>
    <mergeCell ref="AG56:AJ56"/>
    <mergeCell ref="AK56:AN56"/>
    <mergeCell ref="AO56:AR56"/>
    <mergeCell ref="AS56:AV56"/>
    <mergeCell ref="AW56:AZ56"/>
    <mergeCell ref="B55:N55"/>
    <mergeCell ref="O55:P55"/>
    <mergeCell ref="AO55:AR55"/>
    <mergeCell ref="AS55:AV55"/>
    <mergeCell ref="AW55:AZ55"/>
    <mergeCell ref="B56:N56"/>
    <mergeCell ref="O56:P56"/>
    <mergeCell ref="Q56:T56"/>
    <mergeCell ref="U56:X56"/>
    <mergeCell ref="Y56:AB56"/>
    <mergeCell ref="B51:AZ51"/>
    <mergeCell ref="B53:N54"/>
    <mergeCell ref="O53:P54"/>
    <mergeCell ref="Q53:AB53"/>
    <mergeCell ref="AC53:AN53"/>
    <mergeCell ref="AO53:AZ53"/>
    <mergeCell ref="AO54:AR54"/>
    <mergeCell ref="AS54:AV54"/>
    <mergeCell ref="AW54:AZ54"/>
    <mergeCell ref="B48:F48"/>
    <mergeCell ref="G48:N48"/>
    <mergeCell ref="O48:AZ48"/>
    <mergeCell ref="B49:F49"/>
    <mergeCell ref="G49:N49"/>
    <mergeCell ref="O49:AZ49"/>
    <mergeCell ref="B44:AZ44"/>
    <mergeCell ref="B46:F46"/>
    <mergeCell ref="G46:N46"/>
    <mergeCell ref="O46:AZ46"/>
    <mergeCell ref="B47:F47"/>
    <mergeCell ref="G47:N47"/>
    <mergeCell ref="O47:AZ47"/>
    <mergeCell ref="B23:AZ23"/>
    <mergeCell ref="B20:Y20"/>
    <mergeCell ref="Z20:AB20"/>
    <mergeCell ref="B22:AZ22"/>
    <mergeCell ref="B18:Y18"/>
    <mergeCell ref="Z18:AB18"/>
    <mergeCell ref="B19:Y19"/>
    <mergeCell ref="Z19:AB19"/>
    <mergeCell ref="AP19:AT19"/>
    <mergeCell ref="AP20:AT20"/>
    <mergeCell ref="B17:Y17"/>
    <mergeCell ref="Z17:AB17"/>
    <mergeCell ref="B16:Y16"/>
    <mergeCell ref="Z16:AB16"/>
    <mergeCell ref="B14:Y14"/>
    <mergeCell ref="Z14:AB14"/>
    <mergeCell ref="B15:Y15"/>
    <mergeCell ref="Z15:AB15"/>
    <mergeCell ref="B11:Y13"/>
    <mergeCell ref="Z11:AB13"/>
    <mergeCell ref="AC11:AZ11"/>
    <mergeCell ref="A1:AZ1"/>
    <mergeCell ref="A3:AZ3"/>
    <mergeCell ref="A5:K5"/>
    <mergeCell ref="L5:AZ5"/>
    <mergeCell ref="A6:K6"/>
    <mergeCell ref="B9:AS9"/>
    <mergeCell ref="AC12:AO13"/>
    <mergeCell ref="Q54:T55"/>
    <mergeCell ref="U54:X55"/>
    <mergeCell ref="Y54:AB55"/>
    <mergeCell ref="AC54:AF55"/>
    <mergeCell ref="AG54:AJ55"/>
    <mergeCell ref="AK54:AN55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2017-04-24T08:51:26Z</cp:lastPrinted>
  <dcterms:created xsi:type="dcterms:W3CDTF">2006-09-28T05:33:49Z</dcterms:created>
  <dcterms:modified xsi:type="dcterms:W3CDTF">2021-05-28T11:52:18Z</dcterms:modified>
  <cp:category/>
  <cp:version/>
  <cp:contentType/>
  <cp:contentStatus/>
</cp:coreProperties>
</file>